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'!$A$1:$I$45</definedName>
  </definedNames>
  <calcPr fullCalcOnLoad="1"/>
</workbook>
</file>

<file path=xl/sharedStrings.xml><?xml version="1.0" encoding="utf-8"?>
<sst xmlns="http://schemas.openxmlformats.org/spreadsheetml/2006/main" count="51" uniqueCount="50">
  <si>
    <t>Межбюджетные трансферты</t>
  </si>
  <si>
    <t>Благоустройство</t>
  </si>
  <si>
    <t>Наименование</t>
  </si>
  <si>
    <t>Жилищно-коммунальное хозяйство</t>
  </si>
  <si>
    <t>Образование</t>
  </si>
  <si>
    <t>Периодическая печать и издательства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</si>
  <si>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</si>
  <si>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</si>
  <si>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</si>
  <si>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</si>
  <si>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</si>
  <si>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</si>
  <si>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</si>
  <si>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</si>
  <si>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</si>
  <si>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</si>
  <si>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Национальная оборона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</si>
  <si>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</si>
  <si>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</si>
  <si>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</si>
  <si>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</si>
  <si>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</si>
  <si>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</si>
  <si>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</si>
  <si>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</si>
  <si>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</si>
  <si>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</si>
  <si>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</si>
  <si>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</si>
  <si>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</si>
  <si>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</si>
  <si>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</si>
  <si>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</si>
  <si>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Средства массовой информации</t>
  </si>
  <si>
    <t>Культура, кинематография</t>
  </si>
  <si>
    <t>,</t>
  </si>
  <si>
    <t>Прочие межбюджетные трансферты общего характера</t>
  </si>
  <si>
    <t>Другие вопросыв области средств массовой информации</t>
  </si>
  <si>
    <t>Дорожное хозяйство (дорожные фонды)</t>
  </si>
  <si>
    <t>комиссии по проекту бюджета городского поселения</t>
  </si>
  <si>
    <t>Скоропусковский на 2016 год</t>
  </si>
  <si>
    <t>Сравнительный  анализ муниципальных услуг по расходам проекта бюджета городского поселения Скоропусковский на 2016 год</t>
  </si>
  <si>
    <t>Мобилизационная и вневойсковая подготовка</t>
  </si>
  <si>
    <t>Уточненный план по бюджету на 01.10.2015г.</t>
  </si>
  <si>
    <t>2016год к первоначальному бюджету 2015года (стр.7-стр.5)</t>
  </si>
  <si>
    <t>2016год к уточненному бюджету 2015года (стр.7-стр.5)</t>
  </si>
  <si>
    <t>Приложение №2 к Заключению Контрольно-счетной</t>
  </si>
  <si>
    <t>2015 год</t>
  </si>
  <si>
    <t>2016 год</t>
  </si>
  <si>
    <t>Отклонение в суммарном выражении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</si>
</sst>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I45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43.50390625" style="1" customWidth="1"/>
    <col min="2" max="2" width="10.625" style="1" customWidth="1"/>
    <col min="3" max="3" width="10.375" style="1" customWidth="1"/>
    <col min="4" max="4" width="1.4921875" style="1" customWidth="1"/>
    <col min="5" max="6" width="12.50390625" style="1" customWidth="1"/>
    <col min="7" max="7" width="13.625" style="1" customWidth="1"/>
    <col min="8" max="8" width="9.875" style="1" customWidth="1"/>
    <col min="9" max="9" width="14.375" style="1" customWidth="1"/>
    <col min="10" max="16384" width="9.125" style="1" customWidth="1"/>
  </cols>
  <sheetData>
    <row r="1" spans="4:7" ht="12.75">
      <c r="D1" t="s">
        <v>46</v>
      </c>
      <c r="E1"/>
      <c r="F1"/>
      <c r="G1"/>
    </row>
    <row r="2" spans="4:7" ht="12.75">
      <c r="D2" t="s">
        <v>39</v>
      </c>
      <c r="E2"/>
      <c r="F2"/>
      <c r="G2"/>
    </row>
    <row r="3" spans="4:7" ht="12.75">
      <c r="D3" t="s">
        <v>40</v>
      </c>
      <c r="E3"/>
      <c r="F3"/>
      <c r="G3"/>
    </row>
    <row r="4" spans="4:6" ht="15">
      <c r="D4" s="2"/>
      <c r="E4" s="2"/>
      <c r="F4" s="2"/>
    </row>
    <row r="6" spans="1:7" ht="58.5" customHeight="1">
      <c r="A6" s="37" t="s">
        <v>41</v>
      </c>
      <c r="B6" s="37"/>
      <c r="C6" s="37"/>
      <c r="D6" s="37"/>
      <c r="E6" s="37"/>
      <c r="F6" s="37"/>
      <c r="G6" s="37"/>
    </row>
    <row r="7" spans="1:3" ht="12.75" customHeight="1">
      <c r="A7" s="37"/>
      <c r="B7" s="37"/>
      <c r="C7" s="37"/>
    </row>
    <row r="8" ht="12.75">
      <c r="G8" s="3" t="s">
        <v>17</v>
      </c>
    </row>
    <row r="9" spans="1:9" s="4" customFormat="1" ht="38.25" customHeight="1">
      <c r="A9" s="42" t="s">
        <v>2</v>
      </c>
      <c r="B9" s="40" t="s">
        <v>47</v>
      </c>
      <c r="C9" s="41"/>
      <c r="D9" s="18"/>
      <c r="E9" s="22" t="s">
        <v>48</v>
      </c>
      <c r="F9" s="40" t="s">
        <v>25</v>
      </c>
      <c r="G9" s="41"/>
      <c r="H9" s="38" t="s">
        <v>49</v>
      </c>
      <c r="I9" s="39"/>
    </row>
    <row r="10" spans="1:9" s="4" customFormat="1" ht="92.25">
      <c r="A10" s="43"/>
      <c r="B10" s="17" t="s">
        <v>27</v>
      </c>
      <c r="C10" s="17" t="s">
        <v>43</v>
      </c>
      <c r="D10" s="19"/>
      <c r="E10" s="17" t="s">
        <v>28</v>
      </c>
      <c r="F10" s="20" t="s">
        <v>29</v>
      </c>
      <c r="G10" s="17" t="s">
        <v>30</v>
      </c>
      <c r="H10" s="35" t="s">
        <v>44</v>
      </c>
      <c r="I10" s="35" t="s">
        <v>45</v>
      </c>
    </row>
    <row r="11" spans="1:9" s="4" customFormat="1" ht="12.75">
      <c r="A11" s="23">
        <v>1</v>
      </c>
      <c r="B11" s="23">
        <v>5</v>
      </c>
      <c r="C11" s="23" t="s">
        <v>35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15</v>
      </c>
      <c r="B12" s="24">
        <f>B14+B16+B18+B15+B17</f>
        <v>13013.7</v>
      </c>
      <c r="C12" s="24">
        <f>C14+C16+C18+C15+C17</f>
        <v>12709.500000000002</v>
      </c>
      <c r="D12" s="25"/>
      <c r="E12" s="24">
        <f>E14+E15+E16+E17+E18</f>
        <v>12143.2</v>
      </c>
      <c r="F12" s="24">
        <f>E12/B12*100</f>
        <v>93.31089544095838</v>
      </c>
      <c r="G12" s="24">
        <f>E12/C12*100</f>
        <v>95.5442779023565</v>
      </c>
      <c r="H12" s="7">
        <f>E12-B12</f>
        <v>-870.5</v>
      </c>
      <c r="I12" s="7">
        <f>E12-C12</f>
        <v>-566.3000000000011</v>
      </c>
    </row>
    <row r="13" spans="1:9" s="4" customFormat="1" ht="12.75">
      <c r="A13" s="6" t="s">
        <v>32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9">
      <c r="A14" s="8" t="s">
        <v>23</v>
      </c>
      <c r="B14" s="26">
        <v>1418.4</v>
      </c>
      <c r="C14" s="26">
        <v>1418.4</v>
      </c>
      <c r="D14" s="27"/>
      <c r="E14" s="26">
        <v>1418.4</v>
      </c>
      <c r="F14" s="26">
        <f>E14/B14*100</f>
        <v>100</v>
      </c>
      <c r="G14" s="28">
        <f>E14/C14*100</f>
        <v>100</v>
      </c>
      <c r="H14" s="9">
        <f aca="true" t="shared" si="0" ref="H14:H45">E14-B14</f>
        <v>0</v>
      </c>
      <c r="I14" s="9">
        <f aca="true" t="shared" si="1" ref="I14:I45">E14-C14</f>
        <v>0</v>
      </c>
    </row>
    <row r="15" spans="1:9" s="4" customFormat="1" ht="52.5">
      <c r="A15" s="8" t="s">
        <v>18</v>
      </c>
      <c r="B15" s="26">
        <v>1899.5</v>
      </c>
      <c r="C15" s="26">
        <v>1899.5</v>
      </c>
      <c r="D15" s="27"/>
      <c r="E15" s="26">
        <v>2088.8</v>
      </c>
      <c r="F15" s="26">
        <f>E15/B15*100</f>
        <v>109.96578046854437</v>
      </c>
      <c r="G15" s="28">
        <f>E15/C15*100</f>
        <v>109.96578046854437</v>
      </c>
      <c r="H15" s="9">
        <f t="shared" si="0"/>
        <v>189.30000000000018</v>
      </c>
      <c r="I15" s="9">
        <f t="shared" si="1"/>
        <v>189.30000000000018</v>
      </c>
    </row>
    <row r="16" spans="1:9" s="4" customFormat="1" ht="52.5">
      <c r="A16" s="10" t="s">
        <v>19</v>
      </c>
      <c r="B16" s="26">
        <v>8124.2</v>
      </c>
      <c r="C16" s="26">
        <v>8200.7</v>
      </c>
      <c r="D16" s="27"/>
      <c r="E16" s="26">
        <v>8336</v>
      </c>
      <c r="F16" s="26">
        <f>E16/B16*100</f>
        <v>102.60702592255238</v>
      </c>
      <c r="G16" s="28">
        <f>E16/C16*100</f>
        <v>101.64985915836454</v>
      </c>
      <c r="H16" s="9">
        <f t="shared" si="0"/>
        <v>211.80000000000018</v>
      </c>
      <c r="I16" s="9">
        <f t="shared" si="1"/>
        <v>135.29999999999927</v>
      </c>
    </row>
    <row r="17" spans="1:9" s="4" customFormat="1" ht="66" customHeight="1">
      <c r="A17" s="11" t="s">
        <v>22</v>
      </c>
      <c r="B17" s="26">
        <v>1271.6</v>
      </c>
      <c r="C17" s="26">
        <v>1179.7</v>
      </c>
      <c r="D17" s="27"/>
      <c r="E17" s="26">
        <v>0</v>
      </c>
      <c r="F17" s="26">
        <f>E17/B17*100</f>
        <v>0</v>
      </c>
      <c r="G17" s="28">
        <f>E17/C17*100</f>
        <v>0</v>
      </c>
      <c r="H17" s="9">
        <f t="shared" si="0"/>
        <v>-1271.6</v>
      </c>
      <c r="I17" s="9">
        <f t="shared" si="1"/>
        <v>-1179.7</v>
      </c>
    </row>
    <row r="18" spans="1:9" s="4" customFormat="1" ht="12.75">
      <c r="A18" s="12" t="s">
        <v>7</v>
      </c>
      <c r="B18" s="26">
        <v>300</v>
      </c>
      <c r="C18" s="26">
        <v>11.2</v>
      </c>
      <c r="D18" s="27"/>
      <c r="E18" s="26">
        <v>300</v>
      </c>
      <c r="F18" s="26">
        <f aca="true" t="shared" si="2" ref="F18:F24">E18/B18*100</f>
        <v>100</v>
      </c>
      <c r="G18" s="28">
        <f>E18/C18*100</f>
        <v>2678.571428571429</v>
      </c>
      <c r="H18" s="9">
        <f t="shared" si="0"/>
        <v>0</v>
      </c>
      <c r="I18" s="9">
        <f t="shared" si="1"/>
        <v>288.8</v>
      </c>
    </row>
    <row r="19" spans="1:9" s="4" customFormat="1" ht="12.75">
      <c r="A19" s="13" t="s">
        <v>16</v>
      </c>
      <c r="B19" s="21">
        <f>B20</f>
        <v>531</v>
      </c>
      <c r="C19" s="21">
        <f>C20</f>
        <v>478</v>
      </c>
      <c r="D19" s="29"/>
      <c r="E19" s="21">
        <f>E20</f>
        <v>538</v>
      </c>
      <c r="F19" s="21">
        <f t="shared" si="2"/>
        <v>101.31826741996232</v>
      </c>
      <c r="G19" s="24">
        <f aca="true" t="shared" si="3" ref="G19:G24">E19/C19*100</f>
        <v>112.55230125523012</v>
      </c>
      <c r="H19" s="7">
        <f t="shared" si="0"/>
        <v>7</v>
      </c>
      <c r="I19" s="7">
        <f t="shared" si="1"/>
        <v>60</v>
      </c>
    </row>
    <row r="20" spans="1:9" s="4" customFormat="1" ht="12.75">
      <c r="A20" s="10" t="s">
        <v>42</v>
      </c>
      <c r="B20" s="26">
        <v>531</v>
      </c>
      <c r="C20" s="26">
        <v>478</v>
      </c>
      <c r="D20" s="27"/>
      <c r="E20" s="26">
        <v>538</v>
      </c>
      <c r="F20" s="26">
        <f t="shared" si="2"/>
        <v>101.31826741996232</v>
      </c>
      <c r="G20" s="28">
        <f t="shared" si="3"/>
        <v>112.55230125523012</v>
      </c>
      <c r="H20" s="9">
        <f t="shared" si="0"/>
        <v>7</v>
      </c>
      <c r="I20" s="9">
        <f t="shared" si="1"/>
        <v>60</v>
      </c>
    </row>
    <row r="21" spans="1:9" s="4" customFormat="1" ht="26.25">
      <c r="A21" s="13" t="s">
        <v>8</v>
      </c>
      <c r="B21" s="21">
        <f>B22+B23</f>
        <v>494.5</v>
      </c>
      <c r="C21" s="21">
        <f>C22+C23</f>
        <v>494.5</v>
      </c>
      <c r="D21" s="29"/>
      <c r="E21" s="21">
        <f>E22+E23</f>
        <v>626.5</v>
      </c>
      <c r="F21" s="21">
        <f t="shared" si="2"/>
        <v>126.69362992922144</v>
      </c>
      <c r="G21" s="24">
        <f t="shared" si="3"/>
        <v>126.69362992922144</v>
      </c>
      <c r="H21" s="7">
        <f t="shared" si="0"/>
        <v>132</v>
      </c>
      <c r="I21" s="7">
        <f t="shared" si="1"/>
        <v>132</v>
      </c>
    </row>
    <row r="22" spans="1:9" s="4" customFormat="1" ht="39">
      <c r="A22" s="12" t="s">
        <v>21</v>
      </c>
      <c r="B22" s="30">
        <v>309.5</v>
      </c>
      <c r="C22" s="30">
        <v>309.5</v>
      </c>
      <c r="D22" s="31"/>
      <c r="E22" s="30">
        <v>371.5</v>
      </c>
      <c r="F22" s="30">
        <f t="shared" si="2"/>
        <v>120.03231017770597</v>
      </c>
      <c r="G22" s="28">
        <f t="shared" si="3"/>
        <v>120.03231017770597</v>
      </c>
      <c r="H22" s="9">
        <f t="shared" si="0"/>
        <v>62</v>
      </c>
      <c r="I22" s="9">
        <f t="shared" si="1"/>
        <v>62</v>
      </c>
    </row>
    <row r="23" spans="1:9" s="4" customFormat="1" ht="39">
      <c r="A23" s="14" t="s">
        <v>24</v>
      </c>
      <c r="B23" s="26">
        <v>185</v>
      </c>
      <c r="C23" s="26">
        <v>185</v>
      </c>
      <c r="D23" s="27"/>
      <c r="E23" s="26">
        <v>255</v>
      </c>
      <c r="F23" s="26">
        <f t="shared" si="2"/>
        <v>137.83783783783784</v>
      </c>
      <c r="G23" s="28">
        <f t="shared" si="3"/>
        <v>137.83783783783784</v>
      </c>
      <c r="H23" s="9">
        <f t="shared" si="0"/>
        <v>70</v>
      </c>
      <c r="I23" s="9">
        <f t="shared" si="1"/>
        <v>70</v>
      </c>
    </row>
    <row r="24" spans="1:9" s="4" customFormat="1" ht="12.75">
      <c r="A24" s="15" t="s">
        <v>9</v>
      </c>
      <c r="B24" s="21">
        <f>B26+B25</f>
        <v>3769.6</v>
      </c>
      <c r="C24" s="21">
        <f>C26+C25</f>
        <v>5777.2</v>
      </c>
      <c r="D24" s="29"/>
      <c r="E24" s="21">
        <f>E26+E25</f>
        <v>4370.4</v>
      </c>
      <c r="F24" s="21">
        <f t="shared" si="2"/>
        <v>115.93803056027163</v>
      </c>
      <c r="G24" s="24">
        <f t="shared" si="3"/>
        <v>75.64910337187565</v>
      </c>
      <c r="H24" s="7">
        <f t="shared" si="0"/>
        <v>600.7999999999997</v>
      </c>
      <c r="I24" s="7">
        <f t="shared" si="1"/>
        <v>-1406.8000000000002</v>
      </c>
    </row>
    <row r="25" spans="1:9" s="4" customFormat="1" ht="12.75">
      <c r="A25" s="10" t="s">
        <v>38</v>
      </c>
      <c r="B25" s="32">
        <v>3420.1</v>
      </c>
      <c r="C25" s="32">
        <v>5010.9</v>
      </c>
      <c r="D25" s="27"/>
      <c r="E25" s="32">
        <v>3539.4</v>
      </c>
      <c r="F25" s="32"/>
      <c r="G25" s="28"/>
      <c r="H25" s="9"/>
      <c r="I25" s="9"/>
    </row>
    <row r="26" spans="1:9" s="4" customFormat="1" ht="26.25">
      <c r="A26" s="10" t="s">
        <v>14</v>
      </c>
      <c r="B26" s="32">
        <v>349.5</v>
      </c>
      <c r="C26" s="32">
        <v>766.3</v>
      </c>
      <c r="D26" s="27"/>
      <c r="E26" s="32">
        <v>831</v>
      </c>
      <c r="F26" s="32">
        <f>E26/B26*100</f>
        <v>237.76824034334766</v>
      </c>
      <c r="G26" s="28">
        <f>E26/C26*100</f>
        <v>108.44316847187787</v>
      </c>
      <c r="H26" s="9">
        <f t="shared" si="0"/>
        <v>481.5</v>
      </c>
      <c r="I26" s="9">
        <f t="shared" si="1"/>
        <v>64.70000000000005</v>
      </c>
    </row>
    <row r="27" spans="1:9" s="4" customFormat="1" ht="12.75">
      <c r="A27" s="13" t="s">
        <v>3</v>
      </c>
      <c r="B27" s="33">
        <f>B28+B29+B30</f>
        <v>10627.8</v>
      </c>
      <c r="C27" s="33">
        <f>C28+C29+C30</f>
        <v>12537.2</v>
      </c>
      <c r="D27" s="29"/>
      <c r="E27" s="33">
        <f>E28+E29+E30</f>
        <v>11662.7</v>
      </c>
      <c r="F27" s="33">
        <f>E27/B27*100</f>
        <v>109.73766913189937</v>
      </c>
      <c r="G27" s="24">
        <f>E27/C27*100</f>
        <v>93.02475831924194</v>
      </c>
      <c r="H27" s="7">
        <f t="shared" si="0"/>
        <v>1034.9000000000015</v>
      </c>
      <c r="I27" s="7">
        <f t="shared" si="1"/>
        <v>-874.5</v>
      </c>
    </row>
    <row r="28" spans="1:9" s="4" customFormat="1" ht="12.75">
      <c r="A28" s="10" t="s">
        <v>26</v>
      </c>
      <c r="B28" s="32">
        <v>4381.1</v>
      </c>
      <c r="C28" s="32">
        <v>5578.3</v>
      </c>
      <c r="D28" s="29"/>
      <c r="E28" s="32">
        <v>2461.3</v>
      </c>
      <c r="F28" s="32">
        <v>0</v>
      </c>
      <c r="G28" s="36">
        <v>0</v>
      </c>
      <c r="H28" s="9">
        <f t="shared" si="0"/>
        <v>-1919.8000000000002</v>
      </c>
      <c r="I28" s="9">
        <f t="shared" si="1"/>
        <v>-3117</v>
      </c>
    </row>
    <row r="29" spans="1:9" s="4" customFormat="1" ht="12.75">
      <c r="A29" s="10" t="s">
        <v>31</v>
      </c>
      <c r="B29" s="32">
        <v>983.5</v>
      </c>
      <c r="C29" s="32">
        <v>1695.7</v>
      </c>
      <c r="D29" s="29"/>
      <c r="E29" s="32">
        <v>1470</v>
      </c>
      <c r="F29" s="32">
        <v>0</v>
      </c>
      <c r="G29" s="28">
        <f>E29/C29*100</f>
        <v>86.68986259361915</v>
      </c>
      <c r="H29" s="9">
        <f t="shared" si="0"/>
        <v>486.5</v>
      </c>
      <c r="I29" s="9">
        <f t="shared" si="1"/>
        <v>-225.70000000000005</v>
      </c>
    </row>
    <row r="30" spans="1:9" s="4" customFormat="1" ht="12.75">
      <c r="A30" s="10" t="s">
        <v>1</v>
      </c>
      <c r="B30" s="32">
        <v>5263.2</v>
      </c>
      <c r="C30" s="32">
        <v>5263.2</v>
      </c>
      <c r="D30" s="27"/>
      <c r="E30" s="32">
        <v>7731.4</v>
      </c>
      <c r="F30" s="32">
        <v>0</v>
      </c>
      <c r="G30" s="32">
        <v>0</v>
      </c>
      <c r="H30" s="9">
        <f t="shared" si="0"/>
        <v>2468.2</v>
      </c>
      <c r="I30" s="9">
        <f t="shared" si="1"/>
        <v>2468.2</v>
      </c>
    </row>
    <row r="31" spans="1:9" s="4" customFormat="1" ht="12.75">
      <c r="A31" s="13" t="s">
        <v>4</v>
      </c>
      <c r="B31" s="21">
        <f>B32</f>
        <v>109</v>
      </c>
      <c r="C31" s="21">
        <f>C32</f>
        <v>109</v>
      </c>
      <c r="D31" s="29"/>
      <c r="E31" s="21">
        <f>E32</f>
        <v>104.5</v>
      </c>
      <c r="F31" s="21">
        <f aca="true" t="shared" si="4" ref="F31:F36">E31/B31*100</f>
        <v>95.87155963302753</v>
      </c>
      <c r="G31" s="24">
        <f aca="true" t="shared" si="5" ref="G31:G36">E31/C31*100</f>
        <v>95.87155963302753</v>
      </c>
      <c r="H31" s="7">
        <f t="shared" si="0"/>
        <v>-4.5</v>
      </c>
      <c r="I31" s="7">
        <f t="shared" si="1"/>
        <v>-4.5</v>
      </c>
    </row>
    <row r="32" spans="1:9" s="4" customFormat="1" ht="12.75">
      <c r="A32" s="12" t="s">
        <v>10</v>
      </c>
      <c r="B32" s="26">
        <v>109</v>
      </c>
      <c r="C32" s="26">
        <v>109</v>
      </c>
      <c r="D32" s="27"/>
      <c r="E32" s="26">
        <v>104.5</v>
      </c>
      <c r="F32" s="26">
        <f t="shared" si="4"/>
        <v>95.87155963302753</v>
      </c>
      <c r="G32" s="28">
        <f t="shared" si="5"/>
        <v>95.87155963302753</v>
      </c>
      <c r="H32" s="9">
        <f t="shared" si="0"/>
        <v>-4.5</v>
      </c>
      <c r="I32" s="9">
        <f t="shared" si="1"/>
        <v>-4.5</v>
      </c>
    </row>
    <row r="33" spans="1:9" s="4" customFormat="1" ht="12.75">
      <c r="A33" s="13" t="s">
        <v>34</v>
      </c>
      <c r="B33" s="33">
        <f>B34</f>
        <v>1063.5</v>
      </c>
      <c r="C33" s="33">
        <f>C34</f>
        <v>1103.5</v>
      </c>
      <c r="D33" s="29"/>
      <c r="E33" s="33">
        <f>E34</f>
        <v>958</v>
      </c>
      <c r="F33" s="33">
        <f t="shared" si="4"/>
        <v>90.07992477668077</v>
      </c>
      <c r="G33" s="24">
        <f t="shared" si="5"/>
        <v>86.81468056184866</v>
      </c>
      <c r="H33" s="7">
        <f t="shared" si="0"/>
        <v>-105.5</v>
      </c>
      <c r="I33" s="7">
        <f t="shared" si="1"/>
        <v>-145.5</v>
      </c>
    </row>
    <row r="34" spans="1:9" s="4" customFormat="1" ht="12.75">
      <c r="A34" s="10" t="s">
        <v>11</v>
      </c>
      <c r="B34" s="32">
        <v>1063.5</v>
      </c>
      <c r="C34" s="32">
        <v>1103.5</v>
      </c>
      <c r="D34" s="27"/>
      <c r="E34" s="32">
        <v>958</v>
      </c>
      <c r="F34" s="32">
        <f t="shared" si="4"/>
        <v>90.07992477668077</v>
      </c>
      <c r="G34" s="28">
        <f t="shared" si="5"/>
        <v>86.81468056184866</v>
      </c>
      <c r="H34" s="9">
        <f t="shared" si="0"/>
        <v>-105.5</v>
      </c>
      <c r="I34" s="9">
        <f t="shared" si="1"/>
        <v>-145.5</v>
      </c>
    </row>
    <row r="35" spans="1:9" ht="12.75">
      <c r="A35" s="16" t="s">
        <v>6</v>
      </c>
      <c r="B35" s="21">
        <f>B36+B37</f>
        <v>96</v>
      </c>
      <c r="C35" s="21">
        <f>C36+C37</f>
        <v>96</v>
      </c>
      <c r="D35" s="29"/>
      <c r="E35" s="21">
        <f>E36+E37</f>
        <v>464.9</v>
      </c>
      <c r="F35" s="21">
        <f t="shared" si="4"/>
        <v>484.2708333333333</v>
      </c>
      <c r="G35" s="24">
        <f t="shared" si="5"/>
        <v>484.2708333333333</v>
      </c>
      <c r="H35" s="7">
        <f t="shared" si="0"/>
        <v>368.9</v>
      </c>
      <c r="I35" s="7">
        <f t="shared" si="1"/>
        <v>368.9</v>
      </c>
    </row>
    <row r="36" spans="1:9" ht="12.75">
      <c r="A36" s="10" t="s">
        <v>12</v>
      </c>
      <c r="B36" s="28">
        <v>96</v>
      </c>
      <c r="C36" s="28">
        <v>96</v>
      </c>
      <c r="D36" s="34"/>
      <c r="E36" s="28">
        <v>363</v>
      </c>
      <c r="F36" s="28">
        <f t="shared" si="4"/>
        <v>378.125</v>
      </c>
      <c r="G36" s="28">
        <f t="shared" si="5"/>
        <v>378.125</v>
      </c>
      <c r="H36" s="9">
        <f t="shared" si="0"/>
        <v>267</v>
      </c>
      <c r="I36" s="9">
        <f t="shared" si="1"/>
        <v>267</v>
      </c>
    </row>
    <row r="37" spans="1:9" ht="12.75">
      <c r="A37" s="12" t="s">
        <v>13</v>
      </c>
      <c r="B37" s="26">
        <v>0</v>
      </c>
      <c r="C37" s="26">
        <v>0</v>
      </c>
      <c r="D37" s="27"/>
      <c r="E37" s="26">
        <v>101.9</v>
      </c>
      <c r="F37" s="26"/>
      <c r="G37" s="26"/>
      <c r="H37" s="9">
        <f t="shared" si="0"/>
        <v>101.9</v>
      </c>
      <c r="I37" s="9">
        <f t="shared" si="1"/>
        <v>101.9</v>
      </c>
    </row>
    <row r="38" spans="1:9" ht="12.75">
      <c r="A38" s="16" t="s">
        <v>20</v>
      </c>
      <c r="B38" s="21">
        <f>B39</f>
        <v>7214</v>
      </c>
      <c r="C38" s="21">
        <f>C39</f>
        <v>7285</v>
      </c>
      <c r="D38" s="27"/>
      <c r="E38" s="21">
        <f>E39</f>
        <v>7116.9</v>
      </c>
      <c r="F38" s="21">
        <f>E38/B38*100</f>
        <v>98.65400609925145</v>
      </c>
      <c r="G38" s="21">
        <f>E38/C38*100</f>
        <v>97.69251887439945</v>
      </c>
      <c r="H38" s="7">
        <f t="shared" si="0"/>
        <v>-97.10000000000036</v>
      </c>
      <c r="I38" s="7">
        <f t="shared" si="1"/>
        <v>-168.10000000000036</v>
      </c>
    </row>
    <row r="39" spans="1:9" ht="12.75">
      <c r="A39" s="10" t="s">
        <v>20</v>
      </c>
      <c r="B39" s="32">
        <v>7214</v>
      </c>
      <c r="C39" s="32">
        <v>7285</v>
      </c>
      <c r="D39" s="27"/>
      <c r="E39" s="32">
        <v>7116.9</v>
      </c>
      <c r="F39" s="26">
        <f>E39/B39*100</f>
        <v>98.65400609925145</v>
      </c>
      <c r="G39" s="26">
        <f>E39/C39*100</f>
        <v>97.69251887439945</v>
      </c>
      <c r="H39" s="9">
        <f t="shared" si="0"/>
        <v>-97.10000000000036</v>
      </c>
      <c r="I39" s="9">
        <f t="shared" si="1"/>
        <v>-168.10000000000036</v>
      </c>
    </row>
    <row r="40" spans="1:9" ht="12.75">
      <c r="A40" s="16" t="s">
        <v>33</v>
      </c>
      <c r="B40" s="21">
        <f>B41+B42</f>
        <v>910.2</v>
      </c>
      <c r="C40" s="21">
        <f>C41+C42</f>
        <v>957.8000000000001</v>
      </c>
      <c r="D40" s="27"/>
      <c r="E40" s="21">
        <f>E41+E42</f>
        <v>745.8</v>
      </c>
      <c r="F40" s="21">
        <f>E40/B40*100</f>
        <v>81.93803559657216</v>
      </c>
      <c r="G40" s="21">
        <f>E40/C40*100</f>
        <v>77.86594278555022</v>
      </c>
      <c r="H40" s="7">
        <f t="shared" si="0"/>
        <v>-164.4000000000001</v>
      </c>
      <c r="I40" s="7">
        <f t="shared" si="1"/>
        <v>-212.0000000000001</v>
      </c>
    </row>
    <row r="41" spans="1:9" ht="12.75">
      <c r="A41" s="10" t="s">
        <v>5</v>
      </c>
      <c r="B41" s="32">
        <v>910.2</v>
      </c>
      <c r="C41" s="32">
        <v>850.2</v>
      </c>
      <c r="D41" s="27"/>
      <c r="E41" s="26">
        <v>685.8</v>
      </c>
      <c r="F41" s="26">
        <f>E41/B41*100</f>
        <v>75.34607778510217</v>
      </c>
      <c r="G41" s="26">
        <f>E41/C41*100</f>
        <v>80.66337332392376</v>
      </c>
      <c r="H41" s="9">
        <f t="shared" si="0"/>
        <v>-224.4000000000001</v>
      </c>
      <c r="I41" s="9">
        <f t="shared" si="1"/>
        <v>-164.4000000000001</v>
      </c>
    </row>
    <row r="42" spans="1:9" ht="26.25">
      <c r="A42" s="10" t="s">
        <v>37</v>
      </c>
      <c r="B42" s="32">
        <v>0</v>
      </c>
      <c r="C42" s="32">
        <v>107.6</v>
      </c>
      <c r="D42" s="27"/>
      <c r="E42" s="26">
        <v>60</v>
      </c>
      <c r="F42" s="26">
        <v>0</v>
      </c>
      <c r="G42" s="26">
        <f>E42/C42*100</f>
        <v>55.762081784386616</v>
      </c>
      <c r="H42" s="9">
        <f t="shared" si="0"/>
        <v>60</v>
      </c>
      <c r="I42" s="9">
        <f t="shared" si="1"/>
        <v>-47.599999999999994</v>
      </c>
    </row>
    <row r="43" spans="1:9" ht="12.75">
      <c r="A43" s="13" t="s">
        <v>0</v>
      </c>
      <c r="B43" s="21">
        <f>B44</f>
        <v>0</v>
      </c>
      <c r="C43" s="21">
        <f>C44</f>
        <v>91.8</v>
      </c>
      <c r="D43" s="29"/>
      <c r="E43" s="21">
        <f>E44</f>
        <v>183.7</v>
      </c>
      <c r="F43" s="21">
        <v>0</v>
      </c>
      <c r="G43" s="24">
        <v>0</v>
      </c>
      <c r="H43" s="7">
        <f t="shared" si="0"/>
        <v>183.7</v>
      </c>
      <c r="I43" s="7">
        <f t="shared" si="1"/>
        <v>91.89999999999999</v>
      </c>
    </row>
    <row r="44" spans="1:9" ht="26.25">
      <c r="A44" s="10" t="s">
        <v>36</v>
      </c>
      <c r="B44" s="26">
        <v>0</v>
      </c>
      <c r="C44" s="26">
        <v>91.8</v>
      </c>
      <c r="D44" s="27"/>
      <c r="E44" s="26">
        <v>183.7</v>
      </c>
      <c r="F44" s="26">
        <v>0</v>
      </c>
      <c r="G44" s="26">
        <v>0</v>
      </c>
      <c r="H44" s="9">
        <f t="shared" si="0"/>
        <v>183.7</v>
      </c>
      <c r="I44" s="9">
        <f t="shared" si="1"/>
        <v>91.89999999999999</v>
      </c>
    </row>
    <row r="45" spans="1:9" ht="12.75">
      <c r="A45" s="13"/>
      <c r="B45" s="21">
        <f>B12+B19+B21+B24+B27+B31+B33+B35+B43+B40+B38</f>
        <v>37829.3</v>
      </c>
      <c r="C45" s="21">
        <f>C12+C19+C21+C24+C27+C31+C33+C35+C43+C40+C38</f>
        <v>41639.50000000001</v>
      </c>
      <c r="D45" s="29"/>
      <c r="E45" s="21">
        <f>E12+E19+E21+E24+E27+E31+E33+E35+E43+E40+E38</f>
        <v>38914.6</v>
      </c>
      <c r="F45" s="21">
        <f>E45/B45*100</f>
        <v>102.86894021300948</v>
      </c>
      <c r="G45" s="24">
        <f>E45/C45*100</f>
        <v>93.45597329458805</v>
      </c>
      <c r="H45" s="7">
        <f t="shared" si="0"/>
        <v>1085.2999999999956</v>
      </c>
      <c r="I45" s="7">
        <f t="shared" si="1"/>
        <v>-2724.9000000000087</v>
      </c>
    </row>
  </sheetData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2015-11-10T12:04:03Z</cp:lastPrinted>
  <dcterms:created xsi:type="dcterms:W3CDTF">2003-07-23T10:25:27Z</dcterms:created>
  <dcterms:modified xsi:type="dcterms:W3CDTF">2015-11-10T12:05:58Z</dcterms:modified>
  <cp:category/>
  <cp:version/>
  <cp:contentType/>
  <cp:contentStatus/>
</cp:coreProperties>
</file>