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'!$A$1:$I$44</definedName>
  </definedNames>
  <calcPr fullCalcOnLoad="1"/>
</workbook>
</file>

<file path=xl/sharedStrings.xml><?xml version="1.0" encoding="utf-8"?>
<sst xmlns="http://schemas.openxmlformats.org/spreadsheetml/2006/main" count="50" uniqueCount="49">
  <si>
    <t>Благоустройство</t>
  </si>
  <si>
    <t>Наименование</t>
  </si>
  <si>
    <t>Жилищно-коммунальное хозяйство</t>
  </si>
  <si>
    <t>Образование</t>
  </si>
  <si>
    <t>Периодическая печать и издательства</t>
  </si>
  <si>
    <t>Социальная политика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</si>
  <si>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</si>
  <si>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</si>
  <si>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</si>
  <si>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Молодежная политика и оздоровление детей</t>
  </si>
  <si>
    <t>Культура</t>
  </si>
  <si>
    <t>Пенсионное обеспечение</t>
  </si>
  <si>
    <t>Общегосударственные вопросы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</si>
  <si>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</si>
  <si>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</si>
  <si>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</si>
  <si>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</si>
  <si>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</si>
  <si>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</si>
  <si>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</si>
  <si>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</si>
  <si>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</si>
  <si>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</si>
  <si>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</si>
  <si>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</si>
  <si>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</si>
  <si>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</si>
  <si>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</si>
  <si>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в том числе</t>
  </si>
  <si>
    <t>Средства массовой информации</t>
  </si>
  <si>
    <t>Культура, кинематография</t>
  </si>
  <si>
    <t>,</t>
  </si>
  <si>
    <t>Прочие межбюджетные трансферты общего характера</t>
  </si>
  <si>
    <t>Дорожное хозяйство (дорожные фонды)</t>
  </si>
  <si>
    <t>Уточненный план по бюджету на 01.10.2015г.</t>
  </si>
  <si>
    <t>2016год к первоначальному бюджету 2015года (стр.7-стр.5)</t>
  </si>
  <si>
    <t>2016год к уточненному бюджету 2015года (стр.7-стр.5)</t>
  </si>
  <si>
    <t>Приложение №2 к Заключению Контрольно-счетной</t>
  </si>
  <si>
    <t>2015 год</t>
  </si>
  <si>
    <t>2016 год</t>
  </si>
  <si>
    <t>Отклонение в суммарном выражении</t>
  </si>
  <si>
    <t>Межбюджетные трансферты общего характера бюджетам бюджетной системы Российской Федерации</t>
  </si>
  <si>
    <t>Массовый спорт</t>
  </si>
  <si>
    <t>комиссии по проекту бюджета сельского поселения</t>
  </si>
  <si>
    <t>Селковское на 2016 год</t>
  </si>
  <si>
    <t>Сравнительный  анализ муниципальных услуг по расходам проекта бюджета сельского поселения Селковское на 2016 год</t>
  </si>
  <si>
    <t>Национальная оборона</t>
  </si>
  <si>
    <t>Обеспечение пожарной безопасности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</si>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</sst>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I44"/>
  <sheetViews>
    <sheetView tabSelected="1" view="pageBreakPreview" zoomScaleSheetLayoutView="100" workbookViewId="0" topLeftCell="A8">
      <selection activeCell="E12" sqref="E12"/>
    </sheetView>
  </sheetViews>
  <sheetFormatPr defaultColWidth="9.00390625" defaultRowHeight="12.75"/>
  <cols>
    <col min="1" max="1" width="43.50390625" style="1" customWidth="1"/>
    <col min="2" max="2" width="10.625" style="1" customWidth="1"/>
    <col min="3" max="3" width="10.375" style="1" customWidth="1"/>
    <col min="4" max="4" width="1.4921875" style="1" customWidth="1"/>
    <col min="5" max="6" width="12.50390625" style="1" customWidth="1"/>
    <col min="7" max="7" width="13.625" style="1" customWidth="1"/>
    <col min="8" max="8" width="9.875" style="1" customWidth="1"/>
    <col min="9" max="9" width="14.375" style="1" customWidth="1"/>
    <col min="10" max="16384" width="9.125" style="1" customWidth="1"/>
  </cols>
  <sheetData>
    <row r="1" spans="4:7" ht="12.75">
      <c r="D1" t="s">
        <v>37</v>
      </c>
      <c r="E1"/>
      <c r="F1"/>
      <c r="G1"/>
    </row>
    <row r="2" spans="4:7" ht="12.75">
      <c r="D2" t="s">
        <v>43</v>
      </c>
      <c r="E2"/>
      <c r="F2"/>
      <c r="G2"/>
    </row>
    <row r="3" spans="4:7" ht="12.75">
      <c r="D3" t="s">
        <v>44</v>
      </c>
      <c r="E3"/>
      <c r="F3"/>
      <c r="G3"/>
    </row>
    <row r="4" spans="4:6" ht="15">
      <c r="D4" s="2"/>
      <c r="E4" s="2"/>
      <c r="F4" s="2"/>
    </row>
    <row r="6" spans="1:7" ht="58.5" customHeight="1">
      <c r="A6" s="38" t="s">
        <v>45</v>
      </c>
      <c r="B6" s="38"/>
      <c r="C6" s="38"/>
      <c r="D6" s="38"/>
      <c r="E6" s="38"/>
      <c r="F6" s="38"/>
      <c r="G6" s="38"/>
    </row>
    <row r="7" spans="1:3" ht="12.75" customHeight="1">
      <c r="A7" s="38"/>
      <c r="B7" s="38"/>
      <c r="C7" s="38"/>
    </row>
    <row r="8" ht="12.75">
      <c r="G8" s="3" t="s">
        <v>13</v>
      </c>
    </row>
    <row r="9" spans="1:9" s="4" customFormat="1" ht="38.25" customHeight="1">
      <c r="A9" s="43" t="s">
        <v>1</v>
      </c>
      <c r="B9" s="41" t="s">
        <v>38</v>
      </c>
      <c r="C9" s="42"/>
      <c r="D9" s="18"/>
      <c r="E9" s="22" t="s">
        <v>39</v>
      </c>
      <c r="F9" s="41" t="s">
        <v>21</v>
      </c>
      <c r="G9" s="42"/>
      <c r="H9" s="39" t="s">
        <v>40</v>
      </c>
      <c r="I9" s="40"/>
    </row>
    <row r="10" spans="1:9" s="4" customFormat="1" ht="92.25">
      <c r="A10" s="44"/>
      <c r="B10" s="17" t="s">
        <v>23</v>
      </c>
      <c r="C10" s="17" t="s">
        <v>34</v>
      </c>
      <c r="D10" s="19"/>
      <c r="E10" s="17" t="s">
        <v>24</v>
      </c>
      <c r="F10" s="20" t="s">
        <v>25</v>
      </c>
      <c r="G10" s="17" t="s">
        <v>26</v>
      </c>
      <c r="H10" s="35" t="s">
        <v>35</v>
      </c>
      <c r="I10" s="35" t="s">
        <v>36</v>
      </c>
    </row>
    <row r="11" spans="1:9" s="4" customFormat="1" ht="12.75">
      <c r="A11" s="23">
        <v>1</v>
      </c>
      <c r="B11" s="23">
        <v>5</v>
      </c>
      <c r="C11" s="23" t="s">
        <v>31</v>
      </c>
      <c r="D11" s="19"/>
      <c r="E11" s="23">
        <v>7</v>
      </c>
      <c r="F11" s="5">
        <v>8</v>
      </c>
      <c r="G11" s="23">
        <v>9</v>
      </c>
      <c r="H11" s="35">
        <v>10</v>
      </c>
      <c r="I11" s="35">
        <v>11</v>
      </c>
    </row>
    <row r="12" spans="1:9" s="4" customFormat="1" ht="12.75">
      <c r="A12" s="6" t="s">
        <v>12</v>
      </c>
      <c r="B12" s="24">
        <f>B14+B15+B16+B17+B18</f>
        <v>13848.3</v>
      </c>
      <c r="C12" s="24">
        <f>C14+C15+C16+C17+C18</f>
        <v>13756.9</v>
      </c>
      <c r="D12" s="25"/>
      <c r="E12" s="24">
        <f>E14+E15+E16+E17+E18</f>
        <v>12186.800000000001</v>
      </c>
      <c r="F12" s="24">
        <f>E12/B12*100</f>
        <v>88.00213744647358</v>
      </c>
      <c r="G12" s="24">
        <f>E12/C12*100</f>
        <v>88.58681825120486</v>
      </c>
      <c r="H12" s="7">
        <f>E12-B12</f>
        <v>-1661.4999999999982</v>
      </c>
      <c r="I12" s="7">
        <f>E12-C12</f>
        <v>-1570.0999999999985</v>
      </c>
    </row>
    <row r="13" spans="1:9" s="4" customFormat="1" ht="12.75">
      <c r="A13" s="6" t="s">
        <v>28</v>
      </c>
      <c r="B13" s="24"/>
      <c r="C13" s="24"/>
      <c r="D13" s="25"/>
      <c r="E13" s="24"/>
      <c r="F13" s="24"/>
      <c r="G13" s="24"/>
      <c r="H13" s="7"/>
      <c r="I13" s="7"/>
    </row>
    <row r="14" spans="1:9" s="4" customFormat="1" ht="39">
      <c r="A14" s="8" t="s">
        <v>19</v>
      </c>
      <c r="B14" s="26">
        <v>1650</v>
      </c>
      <c r="C14" s="26">
        <v>1650</v>
      </c>
      <c r="D14" s="27"/>
      <c r="E14" s="26">
        <v>1675.2</v>
      </c>
      <c r="F14" s="26">
        <f>E14/B14*100</f>
        <v>101.52727272727273</v>
      </c>
      <c r="G14" s="28">
        <f aca="true" t="shared" si="0" ref="G14:G20">E14/C14*100</f>
        <v>101.52727272727273</v>
      </c>
      <c r="H14" s="9">
        <f aca="true" t="shared" si="1" ref="H14:H44">E14-B14</f>
        <v>25.200000000000045</v>
      </c>
      <c r="I14" s="9">
        <f aca="true" t="shared" si="2" ref="I14:I44">E14-C14</f>
        <v>25.200000000000045</v>
      </c>
    </row>
    <row r="15" spans="1:9" s="4" customFormat="1" ht="52.5">
      <c r="A15" s="8" t="s">
        <v>14</v>
      </c>
      <c r="B15" s="26">
        <v>534.6</v>
      </c>
      <c r="C15" s="26">
        <v>534.6</v>
      </c>
      <c r="D15" s="27"/>
      <c r="E15" s="26">
        <v>0</v>
      </c>
      <c r="F15" s="26">
        <f>E15/B15*100</f>
        <v>0</v>
      </c>
      <c r="G15" s="28">
        <f t="shared" si="0"/>
        <v>0</v>
      </c>
      <c r="H15" s="9">
        <f t="shared" si="1"/>
        <v>-534.6</v>
      </c>
      <c r="I15" s="9">
        <f t="shared" si="2"/>
        <v>-534.6</v>
      </c>
    </row>
    <row r="16" spans="1:9" s="4" customFormat="1" ht="52.5">
      <c r="A16" s="10" t="s">
        <v>15</v>
      </c>
      <c r="B16" s="26">
        <v>10382.3</v>
      </c>
      <c r="C16" s="26">
        <v>10410.3</v>
      </c>
      <c r="D16" s="27"/>
      <c r="E16" s="26">
        <v>10211.6</v>
      </c>
      <c r="F16" s="26">
        <f>E16/B16*100</f>
        <v>98.35585563892396</v>
      </c>
      <c r="G16" s="28">
        <f t="shared" si="0"/>
        <v>98.09131341075667</v>
      </c>
      <c r="H16" s="9">
        <f t="shared" si="1"/>
        <v>-170.6999999999989</v>
      </c>
      <c r="I16" s="9">
        <f t="shared" si="2"/>
        <v>-198.6999999999989</v>
      </c>
    </row>
    <row r="17" spans="1:9" s="4" customFormat="1" ht="66" customHeight="1">
      <c r="A17" s="11" t="s">
        <v>18</v>
      </c>
      <c r="B17" s="26">
        <v>1201.4</v>
      </c>
      <c r="C17" s="26">
        <v>1097</v>
      </c>
      <c r="D17" s="27"/>
      <c r="E17" s="26">
        <v>0</v>
      </c>
      <c r="F17" s="26">
        <f>E17/B17*100</f>
        <v>0</v>
      </c>
      <c r="G17" s="28">
        <f t="shared" si="0"/>
        <v>0</v>
      </c>
      <c r="H17" s="9">
        <f t="shared" si="1"/>
        <v>-1201.4</v>
      </c>
      <c r="I17" s="9">
        <f t="shared" si="2"/>
        <v>-1097</v>
      </c>
    </row>
    <row r="18" spans="1:9" s="4" customFormat="1" ht="12.75">
      <c r="A18" s="12" t="s">
        <v>6</v>
      </c>
      <c r="B18" s="26">
        <v>80</v>
      </c>
      <c r="C18" s="26">
        <v>65</v>
      </c>
      <c r="D18" s="27"/>
      <c r="E18" s="26">
        <v>300</v>
      </c>
      <c r="F18" s="26">
        <f aca="true" t="shared" si="3" ref="F18:F26">E18/B18*100</f>
        <v>375</v>
      </c>
      <c r="G18" s="28">
        <f t="shared" si="0"/>
        <v>461.5384615384615</v>
      </c>
      <c r="H18" s="9">
        <f t="shared" si="1"/>
        <v>220</v>
      </c>
      <c r="I18" s="9">
        <f t="shared" si="2"/>
        <v>235</v>
      </c>
    </row>
    <row r="19" spans="1:9" s="4" customFormat="1" ht="12.75">
      <c r="A19" s="13" t="s">
        <v>46</v>
      </c>
      <c r="B19" s="21">
        <f>B20</f>
        <v>266</v>
      </c>
      <c r="C19" s="21">
        <f>C20</f>
        <v>239</v>
      </c>
      <c r="D19" s="27"/>
      <c r="E19" s="21">
        <f>E20</f>
        <v>239</v>
      </c>
      <c r="F19" s="26">
        <f t="shared" si="3"/>
        <v>89.84962406015038</v>
      </c>
      <c r="G19" s="28">
        <f t="shared" si="0"/>
        <v>100</v>
      </c>
      <c r="H19" s="9">
        <f t="shared" si="1"/>
        <v>-27</v>
      </c>
      <c r="I19" s="9">
        <f t="shared" si="2"/>
        <v>0</v>
      </c>
    </row>
    <row r="20" spans="1:9" s="4" customFormat="1" ht="12.75">
      <c r="A20" s="10" t="s">
        <v>48</v>
      </c>
      <c r="B20" s="26">
        <v>266</v>
      </c>
      <c r="C20" s="26">
        <v>239</v>
      </c>
      <c r="D20" s="27"/>
      <c r="E20" s="26">
        <v>239</v>
      </c>
      <c r="F20" s="26">
        <f t="shared" si="3"/>
        <v>89.84962406015038</v>
      </c>
      <c r="G20" s="28">
        <f t="shared" si="0"/>
        <v>100</v>
      </c>
      <c r="H20" s="9">
        <f t="shared" si="1"/>
        <v>-27</v>
      </c>
      <c r="I20" s="9">
        <f t="shared" si="2"/>
        <v>0</v>
      </c>
    </row>
    <row r="21" spans="1:9" s="4" customFormat="1" ht="26.25">
      <c r="A21" s="13" t="s">
        <v>7</v>
      </c>
      <c r="B21" s="21">
        <f>B22+B24</f>
        <v>455</v>
      </c>
      <c r="C21" s="21">
        <f>C22+C24+C23</f>
        <v>455</v>
      </c>
      <c r="D21" s="29"/>
      <c r="E21" s="21">
        <f>E22+E24+E23</f>
        <v>326.6</v>
      </c>
      <c r="F21" s="21">
        <f t="shared" si="3"/>
        <v>71.7802197802198</v>
      </c>
      <c r="G21" s="24">
        <f aca="true" t="shared" si="4" ref="G21:G26">E21/C21*100</f>
        <v>71.7802197802198</v>
      </c>
      <c r="H21" s="7">
        <f t="shared" si="1"/>
        <v>-128.39999999999998</v>
      </c>
      <c r="I21" s="7">
        <f t="shared" si="2"/>
        <v>-128.39999999999998</v>
      </c>
    </row>
    <row r="22" spans="1:9" s="4" customFormat="1" ht="39">
      <c r="A22" s="12" t="s">
        <v>17</v>
      </c>
      <c r="B22" s="30">
        <v>103.8</v>
      </c>
      <c r="C22" s="30">
        <v>134.5</v>
      </c>
      <c r="D22" s="31"/>
      <c r="E22" s="30">
        <v>0</v>
      </c>
      <c r="F22" s="30">
        <f t="shared" si="3"/>
        <v>0</v>
      </c>
      <c r="G22" s="28">
        <f t="shared" si="4"/>
        <v>0</v>
      </c>
      <c r="H22" s="9">
        <f t="shared" si="1"/>
        <v>-103.8</v>
      </c>
      <c r="I22" s="9">
        <f t="shared" si="2"/>
        <v>-134.5</v>
      </c>
    </row>
    <row r="23" spans="1:9" s="4" customFormat="1" ht="12.75">
      <c r="A23" s="37" t="s">
        <v>47</v>
      </c>
      <c r="B23" s="30">
        <v>0</v>
      </c>
      <c r="C23" s="30">
        <v>320.5</v>
      </c>
      <c r="D23" s="31"/>
      <c r="E23" s="30">
        <v>326.6</v>
      </c>
      <c r="F23" s="30"/>
      <c r="G23" s="28">
        <f t="shared" si="4"/>
        <v>101.90327613104525</v>
      </c>
      <c r="H23" s="7">
        <f t="shared" si="1"/>
        <v>326.6</v>
      </c>
      <c r="I23" s="7">
        <f t="shared" si="2"/>
        <v>6.100000000000023</v>
      </c>
    </row>
    <row r="24" spans="1:9" s="4" customFormat="1" ht="39">
      <c r="A24" s="14" t="s">
        <v>20</v>
      </c>
      <c r="B24" s="26">
        <v>351.2</v>
      </c>
      <c r="C24" s="26">
        <v>0</v>
      </c>
      <c r="D24" s="27"/>
      <c r="E24" s="26">
        <v>0</v>
      </c>
      <c r="F24" s="26">
        <f t="shared" si="3"/>
        <v>0</v>
      </c>
      <c r="G24" s="28"/>
      <c r="H24" s="9">
        <f t="shared" si="1"/>
        <v>-351.2</v>
      </c>
      <c r="I24" s="9">
        <f t="shared" si="2"/>
        <v>0</v>
      </c>
    </row>
    <row r="25" spans="1:9" s="4" customFormat="1" ht="12.75">
      <c r="A25" s="15" t="s">
        <v>8</v>
      </c>
      <c r="B25" s="21">
        <f>B26</f>
        <v>5008.4</v>
      </c>
      <c r="C25" s="21">
        <f>C26</f>
        <v>5508.4</v>
      </c>
      <c r="D25" s="29"/>
      <c r="E25" s="21">
        <f>E26</f>
        <v>0</v>
      </c>
      <c r="F25" s="21">
        <f t="shared" si="3"/>
        <v>0</v>
      </c>
      <c r="G25" s="24">
        <f t="shared" si="4"/>
        <v>0</v>
      </c>
      <c r="H25" s="7">
        <f t="shared" si="1"/>
        <v>-5008.4</v>
      </c>
      <c r="I25" s="7">
        <f t="shared" si="2"/>
        <v>-5508.4</v>
      </c>
    </row>
    <row r="26" spans="1:9" s="4" customFormat="1" ht="12.75">
      <c r="A26" s="10" t="s">
        <v>33</v>
      </c>
      <c r="B26" s="32">
        <v>5008.4</v>
      </c>
      <c r="C26" s="32">
        <v>5508.4</v>
      </c>
      <c r="D26" s="27"/>
      <c r="E26" s="32">
        <v>0</v>
      </c>
      <c r="F26" s="26">
        <f t="shared" si="3"/>
        <v>0</v>
      </c>
      <c r="G26" s="28">
        <f t="shared" si="4"/>
        <v>0</v>
      </c>
      <c r="H26" s="9">
        <f t="shared" si="1"/>
        <v>-5008.4</v>
      </c>
      <c r="I26" s="9">
        <f t="shared" si="2"/>
        <v>-5508.4</v>
      </c>
    </row>
    <row r="27" spans="1:9" s="4" customFormat="1" ht="12.75">
      <c r="A27" s="13" t="s">
        <v>2</v>
      </c>
      <c r="B27" s="33">
        <f>B28+B29+B30</f>
        <v>18088.800000000003</v>
      </c>
      <c r="C27" s="33">
        <f>C28+C29+C30</f>
        <v>13655.8</v>
      </c>
      <c r="D27" s="29"/>
      <c r="E27" s="33">
        <f>E28+E29+E30</f>
        <v>11269.4</v>
      </c>
      <c r="F27" s="33">
        <f>E27/B27*100</f>
        <v>62.30042899473707</v>
      </c>
      <c r="G27" s="24">
        <f>E27/C27*100</f>
        <v>82.52464154425226</v>
      </c>
      <c r="H27" s="7">
        <f t="shared" si="1"/>
        <v>-6819.400000000003</v>
      </c>
      <c r="I27" s="7">
        <f t="shared" si="2"/>
        <v>-2386.3999999999996</v>
      </c>
    </row>
    <row r="28" spans="1:9" s="4" customFormat="1" ht="12.75">
      <c r="A28" s="10" t="s">
        <v>22</v>
      </c>
      <c r="B28" s="32">
        <v>0</v>
      </c>
      <c r="C28" s="32">
        <v>864.3</v>
      </c>
      <c r="D28" s="29"/>
      <c r="E28" s="32">
        <v>0</v>
      </c>
      <c r="F28" s="32">
        <v>0</v>
      </c>
      <c r="G28" s="36">
        <v>0</v>
      </c>
      <c r="H28" s="9">
        <f t="shared" si="1"/>
        <v>0</v>
      </c>
      <c r="I28" s="9">
        <f t="shared" si="2"/>
        <v>-864.3</v>
      </c>
    </row>
    <row r="29" spans="1:9" s="4" customFormat="1" ht="12.75">
      <c r="A29" s="10" t="s">
        <v>27</v>
      </c>
      <c r="B29" s="32">
        <v>8366.2</v>
      </c>
      <c r="C29" s="32">
        <v>4888.8</v>
      </c>
      <c r="D29" s="29"/>
      <c r="E29" s="32">
        <v>0</v>
      </c>
      <c r="F29" s="32">
        <v>0</v>
      </c>
      <c r="G29" s="28">
        <f>E29/C29*100</f>
        <v>0</v>
      </c>
      <c r="H29" s="9">
        <f t="shared" si="1"/>
        <v>-8366.2</v>
      </c>
      <c r="I29" s="9">
        <f t="shared" si="2"/>
        <v>-4888.8</v>
      </c>
    </row>
    <row r="30" spans="1:9" s="4" customFormat="1" ht="12.75">
      <c r="A30" s="10" t="s">
        <v>0</v>
      </c>
      <c r="B30" s="32">
        <v>9722.6</v>
      </c>
      <c r="C30" s="32">
        <v>7902.7</v>
      </c>
      <c r="D30" s="27"/>
      <c r="E30" s="32">
        <v>11269.4</v>
      </c>
      <c r="F30" s="32">
        <v>0</v>
      </c>
      <c r="G30" s="32">
        <v>0</v>
      </c>
      <c r="H30" s="9">
        <f t="shared" si="1"/>
        <v>1546.7999999999993</v>
      </c>
      <c r="I30" s="9">
        <f t="shared" si="2"/>
        <v>3366.7</v>
      </c>
    </row>
    <row r="31" spans="1:9" s="4" customFormat="1" ht="12.75">
      <c r="A31" s="13" t="s">
        <v>3</v>
      </c>
      <c r="B31" s="21">
        <f>B32</f>
        <v>456.6</v>
      </c>
      <c r="C31" s="21">
        <f>C32</f>
        <v>456.6</v>
      </c>
      <c r="D31" s="29"/>
      <c r="E31" s="21">
        <f>E32</f>
        <v>298.5</v>
      </c>
      <c r="F31" s="21">
        <f aca="true" t="shared" si="5" ref="F31:F36">E31/B31*100</f>
        <v>65.37450722733246</v>
      </c>
      <c r="G31" s="24">
        <f aca="true" t="shared" si="6" ref="G31:G36">E31/C31*100</f>
        <v>65.37450722733246</v>
      </c>
      <c r="H31" s="7">
        <f t="shared" si="1"/>
        <v>-158.10000000000002</v>
      </c>
      <c r="I31" s="7">
        <f t="shared" si="2"/>
        <v>-158.10000000000002</v>
      </c>
    </row>
    <row r="32" spans="1:9" s="4" customFormat="1" ht="12.75">
      <c r="A32" s="12" t="s">
        <v>9</v>
      </c>
      <c r="B32" s="26">
        <v>456.6</v>
      </c>
      <c r="C32" s="26">
        <v>456.6</v>
      </c>
      <c r="D32" s="27"/>
      <c r="E32" s="26">
        <v>298.5</v>
      </c>
      <c r="F32" s="26">
        <f t="shared" si="5"/>
        <v>65.37450722733246</v>
      </c>
      <c r="G32" s="28">
        <f t="shared" si="6"/>
        <v>65.37450722733246</v>
      </c>
      <c r="H32" s="9">
        <f t="shared" si="1"/>
        <v>-158.10000000000002</v>
      </c>
      <c r="I32" s="9">
        <f t="shared" si="2"/>
        <v>-158.10000000000002</v>
      </c>
    </row>
    <row r="33" spans="1:9" s="4" customFormat="1" ht="12.75">
      <c r="A33" s="13" t="s">
        <v>30</v>
      </c>
      <c r="B33" s="33">
        <f>B34</f>
        <v>8090.9</v>
      </c>
      <c r="C33" s="33">
        <f>C34</f>
        <v>8240.9</v>
      </c>
      <c r="D33" s="29"/>
      <c r="E33" s="33">
        <f>E34</f>
        <v>7467.9</v>
      </c>
      <c r="F33" s="33">
        <f t="shared" si="5"/>
        <v>92.29999134830489</v>
      </c>
      <c r="G33" s="24">
        <f t="shared" si="6"/>
        <v>90.61995655814292</v>
      </c>
      <c r="H33" s="7">
        <f t="shared" si="1"/>
        <v>-623</v>
      </c>
      <c r="I33" s="7">
        <f t="shared" si="2"/>
        <v>-773</v>
      </c>
    </row>
    <row r="34" spans="1:9" s="4" customFormat="1" ht="12.75">
      <c r="A34" s="10" t="s">
        <v>10</v>
      </c>
      <c r="B34" s="32">
        <v>8090.9</v>
      </c>
      <c r="C34" s="32">
        <v>8240.9</v>
      </c>
      <c r="D34" s="27"/>
      <c r="E34" s="32">
        <v>7467.9</v>
      </c>
      <c r="F34" s="32">
        <f t="shared" si="5"/>
        <v>92.29999134830489</v>
      </c>
      <c r="G34" s="28">
        <f t="shared" si="6"/>
        <v>90.61995655814292</v>
      </c>
      <c r="H34" s="9">
        <f t="shared" si="1"/>
        <v>-623</v>
      </c>
      <c r="I34" s="9">
        <f t="shared" si="2"/>
        <v>-773</v>
      </c>
    </row>
    <row r="35" spans="1:9" ht="12.75">
      <c r="A35" s="16" t="s">
        <v>5</v>
      </c>
      <c r="B35" s="21">
        <f>B36</f>
        <v>350</v>
      </c>
      <c r="C35" s="21">
        <f>C36</f>
        <v>350</v>
      </c>
      <c r="D35" s="29"/>
      <c r="E35" s="21">
        <f>E36</f>
        <v>650</v>
      </c>
      <c r="F35" s="21">
        <f t="shared" si="5"/>
        <v>185.71428571428572</v>
      </c>
      <c r="G35" s="24">
        <f t="shared" si="6"/>
        <v>185.71428571428572</v>
      </c>
      <c r="H35" s="7">
        <f t="shared" si="1"/>
        <v>300</v>
      </c>
      <c r="I35" s="7">
        <f t="shared" si="2"/>
        <v>300</v>
      </c>
    </row>
    <row r="36" spans="1:9" ht="12.75">
      <c r="A36" s="10" t="s">
        <v>11</v>
      </c>
      <c r="B36" s="28">
        <v>350</v>
      </c>
      <c r="C36" s="28">
        <v>350</v>
      </c>
      <c r="D36" s="34"/>
      <c r="E36" s="28">
        <v>650</v>
      </c>
      <c r="F36" s="28">
        <f t="shared" si="5"/>
        <v>185.71428571428572</v>
      </c>
      <c r="G36" s="28">
        <f t="shared" si="6"/>
        <v>185.71428571428572</v>
      </c>
      <c r="H36" s="9">
        <f t="shared" si="1"/>
        <v>300</v>
      </c>
      <c r="I36" s="9">
        <f t="shared" si="2"/>
        <v>300</v>
      </c>
    </row>
    <row r="37" spans="1:9" ht="12.75">
      <c r="A37" s="16" t="s">
        <v>16</v>
      </c>
      <c r="B37" s="21">
        <f>B38+B39</f>
        <v>377</v>
      </c>
      <c r="C37" s="21">
        <f>C38+C39</f>
        <v>377</v>
      </c>
      <c r="D37" s="27"/>
      <c r="E37" s="21">
        <f>E38+E39</f>
        <v>76.8</v>
      </c>
      <c r="F37" s="21">
        <f>E37/B37*100</f>
        <v>20.371352785145888</v>
      </c>
      <c r="G37" s="21">
        <f>E37/C37*100</f>
        <v>20.371352785145888</v>
      </c>
      <c r="H37" s="7">
        <f t="shared" si="1"/>
        <v>-300.2</v>
      </c>
      <c r="I37" s="7">
        <f t="shared" si="2"/>
        <v>-300.2</v>
      </c>
    </row>
    <row r="38" spans="1:9" ht="12.75">
      <c r="A38" s="10" t="s">
        <v>16</v>
      </c>
      <c r="B38" s="32">
        <v>377</v>
      </c>
      <c r="C38" s="32">
        <v>377</v>
      </c>
      <c r="D38" s="27"/>
      <c r="E38" s="32">
        <v>76.8</v>
      </c>
      <c r="F38" s="26">
        <f>E38/B38*100</f>
        <v>20.371352785145888</v>
      </c>
      <c r="G38" s="26">
        <f>E38/C38*100</f>
        <v>20.371352785145888</v>
      </c>
      <c r="H38" s="9">
        <f t="shared" si="1"/>
        <v>-300.2</v>
      </c>
      <c r="I38" s="9">
        <f t="shared" si="2"/>
        <v>-300.2</v>
      </c>
    </row>
    <row r="39" spans="1:9" ht="12.75">
      <c r="A39" s="10" t="s">
        <v>42</v>
      </c>
      <c r="B39" s="32">
        <v>0</v>
      </c>
      <c r="C39" s="32">
        <v>0</v>
      </c>
      <c r="D39" s="27"/>
      <c r="E39" s="32">
        <v>0</v>
      </c>
      <c r="F39" s="26"/>
      <c r="G39" s="26"/>
      <c r="H39" s="9"/>
      <c r="I39" s="9"/>
    </row>
    <row r="40" spans="1:9" ht="12.75">
      <c r="A40" s="16" t="s">
        <v>29</v>
      </c>
      <c r="B40" s="21">
        <f>B41</f>
        <v>50</v>
      </c>
      <c r="C40" s="21">
        <f>C41</f>
        <v>50</v>
      </c>
      <c r="D40" s="27"/>
      <c r="E40" s="21">
        <f>E41</f>
        <v>100</v>
      </c>
      <c r="F40" s="21">
        <f>E40/B40*100</f>
        <v>200</v>
      </c>
      <c r="G40" s="21">
        <f>E40/C40*100</f>
        <v>200</v>
      </c>
      <c r="H40" s="7">
        <f t="shared" si="1"/>
        <v>50</v>
      </c>
      <c r="I40" s="7">
        <f t="shared" si="2"/>
        <v>50</v>
      </c>
    </row>
    <row r="41" spans="1:9" ht="12.75">
      <c r="A41" s="10" t="s">
        <v>4</v>
      </c>
      <c r="B41" s="32">
        <v>50</v>
      </c>
      <c r="C41" s="32">
        <v>50</v>
      </c>
      <c r="D41" s="27"/>
      <c r="E41" s="26">
        <v>100</v>
      </c>
      <c r="F41" s="26"/>
      <c r="G41" s="26"/>
      <c r="H41" s="9">
        <f t="shared" si="1"/>
        <v>50</v>
      </c>
      <c r="I41" s="9">
        <f t="shared" si="2"/>
        <v>50</v>
      </c>
    </row>
    <row r="42" spans="1:9" ht="39">
      <c r="A42" s="13" t="s">
        <v>41</v>
      </c>
      <c r="B42" s="21">
        <f>B43</f>
        <v>0</v>
      </c>
      <c r="C42" s="21">
        <f>C43</f>
        <v>104.4</v>
      </c>
      <c r="D42" s="29"/>
      <c r="E42" s="21">
        <f>E43</f>
        <v>967</v>
      </c>
      <c r="F42" s="21">
        <v>0</v>
      </c>
      <c r="G42" s="24">
        <v>0</v>
      </c>
      <c r="H42" s="7">
        <f t="shared" si="1"/>
        <v>967</v>
      </c>
      <c r="I42" s="7">
        <f t="shared" si="2"/>
        <v>862.6</v>
      </c>
    </row>
    <row r="43" spans="1:9" ht="26.25">
      <c r="A43" s="10" t="s">
        <v>32</v>
      </c>
      <c r="B43" s="26">
        <v>0</v>
      </c>
      <c r="C43" s="26">
        <v>104.4</v>
      </c>
      <c r="D43" s="27"/>
      <c r="E43" s="26">
        <v>967</v>
      </c>
      <c r="F43" s="26">
        <v>0</v>
      </c>
      <c r="G43" s="26">
        <v>0</v>
      </c>
      <c r="H43" s="9">
        <f t="shared" si="1"/>
        <v>967</v>
      </c>
      <c r="I43" s="9">
        <f t="shared" si="2"/>
        <v>862.6</v>
      </c>
    </row>
    <row r="44" spans="1:9" ht="12.75">
      <c r="A44" s="13"/>
      <c r="B44" s="21">
        <f>B12+B21+B25+B27+B31+B33+B35+B42+B40+B37+B19</f>
        <v>46991</v>
      </c>
      <c r="C44" s="21">
        <f>C12+C21+C25+C27+C31+C33+C35+C42+C40+C37+C19</f>
        <v>43194</v>
      </c>
      <c r="D44" s="29"/>
      <c r="E44" s="21">
        <f>E12+E21+E25+E27+E31+E33+E35+E42+E40+E37+E19</f>
        <v>33582.00000000001</v>
      </c>
      <c r="F44" s="21">
        <f>E44/B44*100</f>
        <v>71.46474856887491</v>
      </c>
      <c r="G44" s="24">
        <f>E44/C44*100</f>
        <v>77.74690929295737</v>
      </c>
      <c r="H44" s="7">
        <f t="shared" si="1"/>
        <v>-13408.999999999993</v>
      </c>
      <c r="I44" s="7">
        <f t="shared" si="2"/>
        <v>-9611.999999999993</v>
      </c>
    </row>
  </sheetData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2015-11-12T10:32:15Z</cp:lastPrinted>
  <dcterms:created xsi:type="dcterms:W3CDTF">2003-07-23T10:25:27Z</dcterms:created>
  <dcterms:modified xsi:type="dcterms:W3CDTF">2015-11-17T11:19:49Z</dcterms:modified>
  <cp:category/>
  <cp:version/>
  <cp:contentType/>
  <cp:contentStatus/>
</cp:coreProperties>
</file>