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'!$A$1:$N$324</definedName>
  </definedNames>
  <calcPr fullCalcOnLoad="1"/>
</workbook>
</file>

<file path=xl/sharedStrings.xml><?xml version="1.0" encoding="utf-8"?>
<sst xmlns="http://schemas.openxmlformats.org/spreadsheetml/2006/main" count="1253" uniqueCount="394">
  <si>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</si>
  <si>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</si>
  <si>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</si>
  <si>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</si>
  <si>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</si>
  <si>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</si>
  <si>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</si>
  <si>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</si>
  <si>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</si>
  <si>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</si>
  <si>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</si>
  <si>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</si>
  <si>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</si>
  <si>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</si>
  <si>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</si>
  <si>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</si>
  <si>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</si>
  <si>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</si>
  <si>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</si>
  <si>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</si>
  <si>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</si>
  <si>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</si>
  <si>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</si>
  <si>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</si>
  <si>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</si>
  <si>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</si>
  <si>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</si>
  <si>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</si>
  <si>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</si>
  <si>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</si>
  <si>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</si>
  <si>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</si>
  <si>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</si>
  <si>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</si>
  <si>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</si>
  <si>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</si>
  <si>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</si>
  <si>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</si>
  <si>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</si>
  <si>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</si>
  <si>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</si>
  <si>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</si>
  <si>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</si>
  <si>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</si>
  <si>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</si>
  <si>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</si>
  <si>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</si>
  <si>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</si>
  <si>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</si>
  <si>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</si>
  <si>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</si>
  <si>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</si>
  <si>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</si>
  <si>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</si>
  <si>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</si>
  <si>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</si>
  <si>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</si>
  <si>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</si>
  <si>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</si>
  <si>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</si>
  <si>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</si>
  <si>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</si>
  <si>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</si>
  <si>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</si>
  <si>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</si>
  <si>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</si>
  <si>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</si>
  <si>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</si>
  <si>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</si>
  <si>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</si>
  <si>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</si>
  <si>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</si>
  <si>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</si>
  <si>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</si>
  <si>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</si>
  <si>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</si>
  <si>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</si>
  <si>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</si>
  <si>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</si>
  <si>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</si>
  <si>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</si>
  <si>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</si>
  <si>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</si>
  <si>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</si>
  <si>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</si>
  <si>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</si>
  <si>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</si>
  <si>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</si>
  <si>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</si>
  <si>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</si>
  <si>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</si>
  <si>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</si>
  <si>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</si>
  <si>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</si>
  <si>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</si>
  <si>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</si>
  <si>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</si>
  <si>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</si>
  <si>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</si>
  <si>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</si>
  <si>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</si>
  <si>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</si>
  <si>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</si>
  <si>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</si>
  <si>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</si>
  <si>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</si>
  <si>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</si>
  <si>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</si>
  <si>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</si>
  <si>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</si>
  <si>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</si>
  <si>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</si>
  <si>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</si>
  <si>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</si>
  <si>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</si>
  <si>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</si>
  <si>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</si>
  <si>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</si>
  <si>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</si>
  <si>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</si>
  <si>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</si>
  <si>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</si>
  <si>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</si>
  <si>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</si>
  <si>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</si>
  <si>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</si>
  <si>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</si>
  <si>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</si>
  <si>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</si>
  <si>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</si>
  <si>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</si>
  <si>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</si>
  <si>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</si>
  <si>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</si>
  <si>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</si>
  <si>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</si>
  <si>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</si>
  <si>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</si>
  <si>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</si>
  <si>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</si>
  <si>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</si>
  <si>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</si>
  <si>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</si>
  <si>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</si>
  <si>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</si>
  <si>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</si>
  <si>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</si>
  <si>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</si>
  <si>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</si>
  <si>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</si>
  <si>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</si>
  <si>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</si>
  <si>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</si>
  <si>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</si>
  <si>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</si>
  <si>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</si>
  <si>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</si>
  <si>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</si>
  <si>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</si>
  <si>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</si>
  <si>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</si>
  <si>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</si>
  <si>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</si>
  <si>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</si>
  <si>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</si>
  <si>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</si>
  <si>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</si>
  <si>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</si>
  <si>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</si>
  <si>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</si>
  <si>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</si>
  <si>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</si>
  <si>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</si>
  <si>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</si>
  <si>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</si>
  <si>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</si>
  <si>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</si>
  <si>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</si>
  <si>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</si>
  <si>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</si>
  <si>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</si>
  <si>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</si>
  <si>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</si>
  <si>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</si>
  <si>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</si>
  <si>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</si>
  <si>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</si>
  <si>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</si>
  <si>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</si>
  <si>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</si>
  <si>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</si>
  <si>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</si>
  <si>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</si>
  <si>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</si>
  <si>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</si>
  <si>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</si>
  <si>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</si>
  <si>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</si>
  <si>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</si>
  <si>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</si>
  <si>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</si>
  <si>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</si>
  <si>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</si>
  <si>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</si>
  <si>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</si>
  <si>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</si>
  <si>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</si>
  <si>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</si>
  <si>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</si>
  <si>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</si>
  <si>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</si>
  <si>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</si>
  <si>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</si>
  <si>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</si>
  <si>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</si>
  <si>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</si>
  <si>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</si>
  <si>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</si>
  <si>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</si>
  <si>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</si>
  <si>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</si>
  <si>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</si>
  <si>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</si>
  <si>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</si>
  <si>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</si>
  <si>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</si>
  <si>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</si>
  <si>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</si>
  <si>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</si>
  <si>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</si>
  <si>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</si>
  <si>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</si>
  <si>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</si>
  <si>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</si>
  <si>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</si>
  <si>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</si>
  <si>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</si>
  <si>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</si>
  <si>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</si>
  <si>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</si>
  <si>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</si>
  <si>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</si>
  <si>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</si>
  <si>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</si>
  <si>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</si>
  <si>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</si>
  <si>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</si>
  <si>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</si>
  <si>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</si>
  <si>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</si>
  <si>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</si>
  <si>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</si>
  <si>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</si>
  <si>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</si>
  <si>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</si>
  <si>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</si>
  <si>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</si>
  <si>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</si>
  <si>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</si>
  <si>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</si>
  <si>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</si>
  <si>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</si>
  <si>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</si>
  <si>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</si>
  <si>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</si>
  <si>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</si>
  <si>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</si>
  <si>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</si>
  <si>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</si>
  <si>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</si>
  <si>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</si>
  <si>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</si>
  <si>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</si>
  <si>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</si>
  <si>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</si>
  <si>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</si>
  <si>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</si>
  <si>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</si>
  <si>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</si>
  <si>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</si>
  <si>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</si>
  <si>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</si>
  <si>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</si>
  <si>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</si>
  <si>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</si>
  <si>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</si>
  <si>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</si>
  <si>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</si>
  <si>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</si>
  <si>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</si>
  <si>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</si>
  <si>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</si>
  <si>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</si>
  <si>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</si>
  <si>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</si>
  <si>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</si>
  <si>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</si>
  <si>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</si>
  <si>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</si>
  <si>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</si>
  <si>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</si>
  <si>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</si>
  <si>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</si>
  <si>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</si>
  <si>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</si>
  <si>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</si>
  <si>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</si>
  <si>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</si>
  <si>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</si>
  <si>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</si>
  <si>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</si>
  <si>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</si>
  <si>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</si>
  <si>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</si>
  <si>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</si>
  <si>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</si>
  <si>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</si>
  <si>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</si>
  <si>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</si>
  <si>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</si>
  <si>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</si>
  <si>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</si>
  <si>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</si>
  <si>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</si>
  <si>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</si>
  <si>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</si>
  <si>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</si>
  <si>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</si>
  <si>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</si>
  <si>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</si>
  <si>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</si>
  <si>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</si>
  <si>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</si>
  <si>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</si>
  <si>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</si>
  <si>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</si>
  <si>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</si>
  <si>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</si>
  <si>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</si>
  <si>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</si>
  <si>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</si>
  <si>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</si>
  <si>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</si>
  <si>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</si>
  <si>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</si>
  <si>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</si>
  <si>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</si>
  <si>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</si>
  <si>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</si>
  <si>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</si>
  <si>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</si>
  <si>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</si>
  <si>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</si>
  <si>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</si>
  <si>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</si>
  <si>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</si>
  <si>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</si>
  <si>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</si>
  <si>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</si>
  <si>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</si>
  <si>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</si>
  <si>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</si>
  <si>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</si>
  <si>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</si>
  <si>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</si>
  <si>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</si>
  <si>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</si>
  <si>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</si>
  <si>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</si>
  <si>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</si>
  <si>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</si>
  <si>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</si>
  <si>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</si>
  <si>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</si>
  <si>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</si>
  <si>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</si>
  <si>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Дорожное хозяйство (дорожные фонды)</t>
  </si>
  <si>
    <t>0409</t>
  </si>
  <si>
    <t>Социальное обеспечение населения</t>
  </si>
  <si>
    <t>1003</t>
  </si>
  <si>
    <t>Обеспечение пожарной безопасности</t>
  </si>
  <si>
    <t>0310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</si>
  <si>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</si>
  <si>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</si>
  <si>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</si>
  <si>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</si>
  <si>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комиссии по отчету об исполнении бюджета за 1 квартал</t>
  </si>
  <si>
    <t xml:space="preserve">Исполнено за 1 квартал </t>
  </si>
  <si>
    <t>Другие общегосударственные вопросы</t>
  </si>
  <si>
    <t>0113</t>
  </si>
  <si>
    <t>2016года</t>
  </si>
  <si>
    <t>Исполнение расходов за первый квартал текущего года в сравнение с аналогичным периодом 2015 года</t>
  </si>
  <si>
    <t>2016 год</t>
  </si>
  <si>
    <t>Исполнено за первый квартал текущего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</si>
</sst>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168" fontId="3" fillId="0" borderId="1" xfId="15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4"/>
  <sheetViews>
    <sheetView tabSelected="1" view="pageBreakPreview" zoomScaleSheetLayoutView="100" workbookViewId="0" topLeftCell="A55">
      <selection activeCell="H317" sqref="H317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362</v>
      </c>
      <c r="H1" s="2"/>
      <c r="I1" s="2"/>
      <c r="J1" s="2"/>
      <c r="K1" s="2"/>
      <c r="L1" s="2"/>
      <c r="M1" s="2"/>
    </row>
    <row r="2" spans="7:13" ht="15">
      <c r="G2" s="2" t="s">
        <v>386</v>
      </c>
      <c r="H2" s="2"/>
      <c r="I2" s="2"/>
      <c r="J2" s="2"/>
      <c r="K2" s="2"/>
      <c r="L2" s="2"/>
      <c r="M2" s="2"/>
    </row>
    <row r="3" spans="7:13" ht="15">
      <c r="G3" s="2" t="s">
        <v>390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3" t="s">
        <v>391</v>
      </c>
      <c r="B10" s="103"/>
      <c r="C10" s="103"/>
      <c r="D10" s="103"/>
      <c r="E10" s="103"/>
      <c r="F10" s="103"/>
      <c r="G10" s="103"/>
      <c r="H10" s="103"/>
    </row>
    <row r="11" spans="1:6" ht="12.75" customHeight="1">
      <c r="A11" s="103"/>
      <c r="B11" s="103"/>
      <c r="C11" s="103"/>
      <c r="D11" s="103"/>
      <c r="E11" s="103"/>
      <c r="F11" s="103"/>
    </row>
    <row r="12" ht="12.75">
      <c r="N12" s="3" t="s">
        <v>201</v>
      </c>
    </row>
    <row r="13" spans="1:14" s="4" customFormat="1" ht="38.25" customHeight="1">
      <c r="A13" s="109" t="s">
        <v>53</v>
      </c>
      <c r="B13" s="111" t="s">
        <v>54</v>
      </c>
      <c r="C13" s="112"/>
      <c r="D13" s="113"/>
      <c r="E13" s="104" t="s">
        <v>392</v>
      </c>
      <c r="F13" s="105"/>
      <c r="G13" s="105"/>
      <c r="H13" s="106"/>
      <c r="I13" s="76"/>
      <c r="J13" s="104" t="s">
        <v>375</v>
      </c>
      <c r="K13" s="105"/>
      <c r="L13" s="105"/>
      <c r="M13" s="106"/>
      <c r="N13" s="107" t="s">
        <v>361</v>
      </c>
    </row>
    <row r="14" spans="1:14" s="4" customFormat="1" ht="66">
      <c r="A14" s="110"/>
      <c r="B14" s="5" t="s">
        <v>55</v>
      </c>
      <c r="C14" s="5" t="s">
        <v>56</v>
      </c>
      <c r="D14" s="5" t="s">
        <v>57</v>
      </c>
      <c r="E14" s="68" t="s">
        <v>359</v>
      </c>
      <c r="F14" s="68" t="s">
        <v>393</v>
      </c>
      <c r="G14" s="68" t="s">
        <v>360</v>
      </c>
      <c r="H14" s="79" t="s">
        <v>358</v>
      </c>
      <c r="I14" s="77"/>
      <c r="J14" s="68" t="s">
        <v>359</v>
      </c>
      <c r="K14" s="68" t="s">
        <v>387</v>
      </c>
      <c r="L14" s="68" t="s">
        <v>360</v>
      </c>
      <c r="M14" s="79" t="s">
        <v>358</v>
      </c>
      <c r="N14" s="108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E16+E29+E62+E20+E46+E55+E81</f>
        <v>13853.9</v>
      </c>
      <c r="F15" s="8">
        <f>F16+F29+F62+F20+F46+F55</f>
        <v>2311.9</v>
      </c>
      <c r="G15" s="80">
        <f>F15/F324*100</f>
        <v>41.00785781435691</v>
      </c>
      <c r="H15" s="80">
        <f>F15/E15*100</f>
        <v>16.687719703477</v>
      </c>
      <c r="I15" s="9"/>
      <c r="J15" s="8">
        <f>J16+J29+J62+J20+J46+J55</f>
        <v>13848.3</v>
      </c>
      <c r="K15" s="8">
        <f>K16+K29+K62+K20+K46+K55</f>
        <v>3178.2</v>
      </c>
      <c r="L15" s="80">
        <f>K15/K324*100</f>
        <v>45.575392557539246</v>
      </c>
      <c r="M15" s="80">
        <f>K15/J15*100</f>
        <v>22.95010939970971</v>
      </c>
      <c r="N15" s="80">
        <f>F15/K15*100</f>
        <v>72.74243282361086</v>
      </c>
    </row>
    <row r="16" spans="1:14" s="4" customFormat="1" ht="39">
      <c r="A16" s="10" t="s">
        <v>311</v>
      </c>
      <c r="B16" s="11" t="s">
        <v>133</v>
      </c>
      <c r="C16" s="12" t="s">
        <v>73</v>
      </c>
      <c r="D16" s="12" t="s">
        <v>58</v>
      </c>
      <c r="E16" s="13">
        <v>1675.2</v>
      </c>
      <c r="F16" s="89">
        <v>86.7</v>
      </c>
      <c r="G16" s="13"/>
      <c r="H16" s="85">
        <f aca="true" t="shared" si="0" ref="H16:H46">F16/E16*100</f>
        <v>5.175501432664756</v>
      </c>
      <c r="I16" s="14"/>
      <c r="J16" s="89">
        <v>1650</v>
      </c>
      <c r="K16" s="89">
        <v>318.2</v>
      </c>
      <c r="L16" s="13"/>
      <c r="M16" s="85">
        <f aca="true" t="shared" si="1" ref="M16:M29">K16/J16*100</f>
        <v>19.284848484848485</v>
      </c>
      <c r="N16" s="13"/>
    </row>
    <row r="17" spans="1:14" s="4" customFormat="1" ht="52.5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224</v>
      </c>
      <c r="B20" s="11" t="s">
        <v>72</v>
      </c>
      <c r="C20" s="12" t="s">
        <v>73</v>
      </c>
      <c r="D20" s="12" t="s">
        <v>58</v>
      </c>
      <c r="E20" s="13">
        <v>0</v>
      </c>
      <c r="F20" s="89">
        <v>0</v>
      </c>
      <c r="G20" s="13"/>
      <c r="H20" s="85"/>
      <c r="I20" s="14"/>
      <c r="J20" s="89">
        <v>534.6</v>
      </c>
      <c r="K20" s="89">
        <v>117.6</v>
      </c>
      <c r="L20" s="13"/>
      <c r="M20" s="85">
        <f t="shared" si="1"/>
        <v>21.997755331088662</v>
      </c>
      <c r="N20" s="13"/>
    </row>
    <row r="21" spans="1:14" s="4" customFormat="1" ht="52.5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4"/>
      <c r="K22" s="94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4"/>
      <c r="K23" s="94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323</v>
      </c>
      <c r="B25" s="12" t="s">
        <v>72</v>
      </c>
      <c r="C25" s="12" t="s">
        <v>233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140</v>
      </c>
      <c r="B26" s="12" t="s">
        <v>72</v>
      </c>
      <c r="C26" s="12" t="s">
        <v>233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324</v>
      </c>
      <c r="B27" s="12" t="s">
        <v>72</v>
      </c>
      <c r="C27" s="24" t="s">
        <v>237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140</v>
      </c>
      <c r="B28" s="12" t="s">
        <v>72</v>
      </c>
      <c r="C28" s="24" t="s">
        <v>237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225</v>
      </c>
      <c r="B29" s="12" t="s">
        <v>74</v>
      </c>
      <c r="C29" s="12" t="s">
        <v>73</v>
      </c>
      <c r="D29" s="12" t="s">
        <v>58</v>
      </c>
      <c r="E29" s="13">
        <v>10500.8</v>
      </c>
      <c r="F29" s="89">
        <v>2020.3</v>
      </c>
      <c r="G29" s="13"/>
      <c r="H29" s="85">
        <f t="shared" si="0"/>
        <v>19.23948651531312</v>
      </c>
      <c r="I29" s="14"/>
      <c r="J29" s="89">
        <v>10382.3</v>
      </c>
      <c r="K29" s="89">
        <v>2462.1</v>
      </c>
      <c r="L29" s="13"/>
      <c r="M29" s="85">
        <f t="shared" si="1"/>
        <v>23.714398543675294</v>
      </c>
      <c r="N29" s="13"/>
    </row>
    <row r="30" spans="1:14" s="4" customFormat="1" ht="52.5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325</v>
      </c>
      <c r="B36" s="12" t="s">
        <v>74</v>
      </c>
      <c r="C36" s="12" t="s">
        <v>234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137</v>
      </c>
      <c r="B37" s="12" t="s">
        <v>74</v>
      </c>
      <c r="C37" s="12" t="s">
        <v>234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321</v>
      </c>
      <c r="B38" s="12" t="s">
        <v>74</v>
      </c>
      <c r="C38" s="12" t="s">
        <v>235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137</v>
      </c>
      <c r="B39" s="12" t="s">
        <v>74</v>
      </c>
      <c r="C39" s="12" t="s">
        <v>235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322</v>
      </c>
      <c r="B40" s="12" t="s">
        <v>74</v>
      </c>
      <c r="C40" s="12" t="s">
        <v>236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137</v>
      </c>
      <c r="B41" s="12" t="s">
        <v>74</v>
      </c>
      <c r="C41" s="12" t="s">
        <v>236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323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324</v>
      </c>
      <c r="B44" s="12" t="s">
        <v>74</v>
      </c>
      <c r="C44" s="12" t="s">
        <v>237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137</v>
      </c>
      <c r="B45" s="12" t="s">
        <v>74</v>
      </c>
      <c r="C45" s="12" t="s">
        <v>237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238</v>
      </c>
      <c r="B46" s="12" t="s">
        <v>239</v>
      </c>
      <c r="C46" s="12" t="s">
        <v>73</v>
      </c>
      <c r="D46" s="12" t="s">
        <v>58</v>
      </c>
      <c r="E46" s="13">
        <v>610.9</v>
      </c>
      <c r="F46" s="89">
        <v>204.9</v>
      </c>
      <c r="G46" s="13"/>
      <c r="H46" s="85">
        <f t="shared" si="0"/>
        <v>33.54067768865608</v>
      </c>
      <c r="I46" s="14"/>
      <c r="J46" s="89">
        <v>1201.4</v>
      </c>
      <c r="K46" s="89">
        <v>280.3</v>
      </c>
      <c r="L46" s="13"/>
      <c r="M46" s="85">
        <f>K46/J46*100</f>
        <v>23.331113700682536</v>
      </c>
      <c r="N46" s="13"/>
    </row>
    <row r="47" spans="1:14" s="4" customFormat="1" ht="66" customHeight="1" hidden="1">
      <c r="A47" s="25" t="s">
        <v>135</v>
      </c>
      <c r="B47" s="12" t="s">
        <v>239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239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323</v>
      </c>
      <c r="B49" s="12" t="s">
        <v>239</v>
      </c>
      <c r="C49" s="12" t="s">
        <v>233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137</v>
      </c>
      <c r="B50" s="12" t="s">
        <v>239</v>
      </c>
      <c r="C50" s="12" t="s">
        <v>233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324</v>
      </c>
      <c r="B51" s="12" t="s">
        <v>239</v>
      </c>
      <c r="C51" s="12" t="s">
        <v>237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137</v>
      </c>
      <c r="B52" s="12" t="s">
        <v>239</v>
      </c>
      <c r="C52" s="12" t="s">
        <v>237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297</v>
      </c>
      <c r="B53" s="12" t="s">
        <v>239</v>
      </c>
      <c r="C53" s="12" t="s">
        <v>298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137</v>
      </c>
      <c r="B54" s="12" t="s">
        <v>239</v>
      </c>
      <c r="C54" s="12" t="s">
        <v>298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219</v>
      </c>
      <c r="B55" s="12" t="s">
        <v>221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0</v>
      </c>
      <c r="K55" s="89">
        <v>0</v>
      </c>
      <c r="L55" s="13"/>
      <c r="M55" s="13"/>
      <c r="N55" s="13"/>
    </row>
    <row r="56" spans="1:14" s="4" customFormat="1" ht="12.75" hidden="1">
      <c r="A56" s="17" t="s">
        <v>220</v>
      </c>
      <c r="B56" s="12" t="s">
        <v>221</v>
      </c>
      <c r="C56" s="12" t="s">
        <v>222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255</v>
      </c>
      <c r="B57" s="12" t="s">
        <v>221</v>
      </c>
      <c r="C57" s="12" t="s">
        <v>256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137</v>
      </c>
      <c r="B58" s="12" t="s">
        <v>221</v>
      </c>
      <c r="C58" s="12" t="s">
        <v>256</v>
      </c>
      <c r="D58" s="12" t="s">
        <v>138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141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141</v>
      </c>
      <c r="C60" s="12" t="s">
        <v>205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142</v>
      </c>
      <c r="B61" s="12" t="s">
        <v>141</v>
      </c>
      <c r="C61" s="12" t="s">
        <v>205</v>
      </c>
      <c r="D61" s="12" t="s">
        <v>143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1000</v>
      </c>
      <c r="F62" s="13"/>
      <c r="G62" s="13"/>
      <c r="H62" s="13"/>
      <c r="I62" s="14"/>
      <c r="J62" s="89">
        <v>80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26.2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89"/>
      <c r="K66" s="89"/>
      <c r="L66" s="13"/>
      <c r="M66" s="13">
        <f>M67</f>
        <v>0</v>
      </c>
      <c r="N66" s="13"/>
    </row>
    <row r="67" spans="1:14" s="4" customFormat="1" ht="26.2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89"/>
      <c r="K67" s="89"/>
      <c r="L67" s="13"/>
      <c r="M67" s="13">
        <v>0</v>
      </c>
      <c r="N67" s="13"/>
    </row>
    <row r="68" spans="1:14" s="4" customFormat="1" ht="26.2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89"/>
      <c r="K68" s="89"/>
      <c r="L68" s="13"/>
      <c r="M68" s="13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26.2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89"/>
      <c r="K70" s="89"/>
      <c r="L70" s="13"/>
      <c r="M70" s="13"/>
      <c r="N70" s="13"/>
    </row>
    <row r="71" spans="1:14" s="4" customFormat="1" ht="39" hidden="1">
      <c r="A71" s="17" t="s">
        <v>264</v>
      </c>
      <c r="B71" s="12" t="s">
        <v>214</v>
      </c>
      <c r="C71" s="12" t="s">
        <v>263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26.25" hidden="1">
      <c r="A72" s="17" t="s">
        <v>351</v>
      </c>
      <c r="B72" s="12" t="s">
        <v>214</v>
      </c>
      <c r="C72" s="12" t="s">
        <v>350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137</v>
      </c>
      <c r="B73" s="12" t="s">
        <v>214</v>
      </c>
      <c r="C73" s="12" t="s">
        <v>350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95"/>
      <c r="K74" s="95"/>
      <c r="L74" s="30"/>
      <c r="M74" s="13"/>
      <c r="N74" s="13"/>
    </row>
    <row r="75" spans="1:14" s="4" customFormat="1" ht="26.25" hidden="1">
      <c r="A75" s="17" t="s">
        <v>312</v>
      </c>
      <c r="B75" s="12" t="s">
        <v>214</v>
      </c>
      <c r="C75" s="12" t="s">
        <v>258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89"/>
      <c r="K75" s="89"/>
      <c r="L75" s="13"/>
      <c r="M75" s="13"/>
      <c r="N75" s="13"/>
    </row>
    <row r="76" spans="1:14" s="4" customFormat="1" ht="26.25" hidden="1">
      <c r="A76" s="17" t="s">
        <v>91</v>
      </c>
      <c r="B76" s="12" t="s">
        <v>214</v>
      </c>
      <c r="C76" s="12" t="s">
        <v>259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39" hidden="1">
      <c r="A77" s="22" t="s">
        <v>326</v>
      </c>
      <c r="B77" s="20" t="s">
        <v>214</v>
      </c>
      <c r="C77" s="31" t="s">
        <v>260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90"/>
      <c r="K77" s="90"/>
      <c r="L77" s="32"/>
      <c r="M77" s="3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260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26.25" hidden="1">
      <c r="A79" s="17" t="s">
        <v>261</v>
      </c>
      <c r="B79" s="11" t="s">
        <v>214</v>
      </c>
      <c r="C79" s="11" t="s">
        <v>262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91"/>
      <c r="K79" s="91"/>
      <c r="L79" s="18"/>
      <c r="M79" s="18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262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>
      <c r="A81" s="25" t="s">
        <v>388</v>
      </c>
      <c r="B81" s="11" t="s">
        <v>389</v>
      </c>
      <c r="C81" s="11" t="s">
        <v>73</v>
      </c>
      <c r="D81" s="11" t="s">
        <v>58</v>
      </c>
      <c r="E81" s="18">
        <v>67</v>
      </c>
      <c r="F81" s="18"/>
      <c r="G81" s="18"/>
      <c r="H81" s="70"/>
      <c r="I81" s="19"/>
      <c r="J81" s="91"/>
      <c r="K81" s="91"/>
      <c r="L81" s="18"/>
      <c r="M81" s="18"/>
      <c r="N81" s="18"/>
    </row>
    <row r="82" spans="1:14" s="4" customFormat="1" ht="12.75">
      <c r="A82" s="33" t="s">
        <v>122</v>
      </c>
      <c r="B82" s="34" t="s">
        <v>123</v>
      </c>
      <c r="C82" s="34" t="s">
        <v>73</v>
      </c>
      <c r="D82" s="34" t="s">
        <v>58</v>
      </c>
      <c r="E82" s="35">
        <f>E83</f>
        <v>261</v>
      </c>
      <c r="F82" s="93">
        <f>F83</f>
        <v>43.9</v>
      </c>
      <c r="G82" s="81">
        <f>F82/F324*100</f>
        <v>0.7786863437217304</v>
      </c>
      <c r="H82" s="80">
        <f>F82/E82*100</f>
        <v>16.81992337164751</v>
      </c>
      <c r="I82" s="36"/>
      <c r="J82" s="93">
        <f>J83</f>
        <v>239</v>
      </c>
      <c r="K82" s="93">
        <f>K83</f>
        <v>52.7</v>
      </c>
      <c r="L82" s="81">
        <f>K82/K324*100</f>
        <v>0.7557180755718075</v>
      </c>
      <c r="M82" s="81">
        <f>K82/J82*100</f>
        <v>22.05020920502092</v>
      </c>
      <c r="N82" s="80">
        <f>F82/K82*100</f>
        <v>83.30170777988613</v>
      </c>
    </row>
    <row r="83" spans="1:14" s="4" customFormat="1" ht="12.75">
      <c r="A83" s="25" t="s">
        <v>385</v>
      </c>
      <c r="B83" s="12" t="s">
        <v>384</v>
      </c>
      <c r="C83" s="12" t="s">
        <v>73</v>
      </c>
      <c r="D83" s="12" t="s">
        <v>58</v>
      </c>
      <c r="E83" s="13">
        <v>261</v>
      </c>
      <c r="F83" s="89">
        <v>43.9</v>
      </c>
      <c r="G83" s="13"/>
      <c r="H83" s="85">
        <f>F83/E83*100</f>
        <v>16.81992337164751</v>
      </c>
      <c r="I83" s="14"/>
      <c r="J83" s="89">
        <v>239</v>
      </c>
      <c r="K83" s="89">
        <v>52.7</v>
      </c>
      <c r="L83" s="13"/>
      <c r="M83" s="13"/>
      <c r="N83" s="13"/>
    </row>
    <row r="84" spans="1:14" s="4" customFormat="1" ht="26.25" hidden="1">
      <c r="A84" s="17" t="s">
        <v>124</v>
      </c>
      <c r="B84" s="12" t="s">
        <v>144</v>
      </c>
      <c r="C84" s="12" t="s">
        <v>125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 hidden="1">
      <c r="A85" s="17" t="s">
        <v>126</v>
      </c>
      <c r="B85" s="12" t="s">
        <v>144</v>
      </c>
      <c r="C85" s="12" t="s">
        <v>145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6.25" hidden="1">
      <c r="A86" s="17" t="s">
        <v>137</v>
      </c>
      <c r="B86" s="12" t="s">
        <v>144</v>
      </c>
      <c r="C86" s="12" t="s">
        <v>145</v>
      </c>
      <c r="D86" s="12" t="s">
        <v>138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6.2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E109+E117+E116</f>
        <v>326.6</v>
      </c>
      <c r="F87" s="35">
        <f>F109+F117+F116</f>
        <v>55.1</v>
      </c>
      <c r="G87" s="81">
        <f>F87/F324*100</f>
        <v>0.977348918885361</v>
      </c>
      <c r="H87" s="80">
        <f>F87/E87*100</f>
        <v>16.870789957134107</v>
      </c>
      <c r="I87" s="36"/>
      <c r="J87" s="35">
        <f>J109+J117+J116</f>
        <v>455</v>
      </c>
      <c r="K87" s="35">
        <f>K109+K117+K116</f>
        <v>0</v>
      </c>
      <c r="L87" s="81">
        <f>K87/K324*100</f>
        <v>0</v>
      </c>
      <c r="M87" s="81">
        <f>K87/J87*100</f>
        <v>0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313</v>
      </c>
      <c r="B89" s="31" t="s">
        <v>81</v>
      </c>
      <c r="C89" s="31" t="s">
        <v>159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4"/>
      <c r="K89" s="94"/>
      <c r="L89" s="21"/>
      <c r="M89" s="86" t="e">
        <f t="shared" si="3"/>
        <v>#DIV/0!</v>
      </c>
      <c r="N89" s="21"/>
    </row>
    <row r="90" spans="1:14" s="4" customFormat="1" ht="39" hidden="1">
      <c r="A90" s="16" t="s">
        <v>149</v>
      </c>
      <c r="B90" s="12" t="s">
        <v>81</v>
      </c>
      <c r="C90" s="12" t="s">
        <v>159</v>
      </c>
      <c r="D90" s="11" t="s">
        <v>146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147</v>
      </c>
      <c r="B91" s="12" t="s">
        <v>81</v>
      </c>
      <c r="C91" s="12" t="s">
        <v>148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9" hidden="1">
      <c r="A92" s="16" t="s">
        <v>150</v>
      </c>
      <c r="B92" s="37" t="s">
        <v>81</v>
      </c>
      <c r="C92" s="37" t="s">
        <v>151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6"/>
      <c r="K92" s="96"/>
      <c r="L92" s="38"/>
      <c r="M92" s="86" t="e">
        <f t="shared" si="3"/>
        <v>#DIV/0!</v>
      </c>
      <c r="N92" s="38"/>
    </row>
    <row r="93" spans="1:14" s="4" customFormat="1" ht="39" hidden="1">
      <c r="A93" s="16" t="s">
        <v>149</v>
      </c>
      <c r="B93" s="37" t="s">
        <v>81</v>
      </c>
      <c r="C93" s="37" t="s">
        <v>151</v>
      </c>
      <c r="D93" s="37" t="s">
        <v>146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6"/>
      <c r="K93" s="96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152</v>
      </c>
      <c r="B94" s="37" t="s">
        <v>81</v>
      </c>
      <c r="C94" s="37" t="s">
        <v>153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6"/>
      <c r="K94" s="96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154</v>
      </c>
      <c r="B95" s="37" t="s">
        <v>81</v>
      </c>
      <c r="C95" s="37" t="s">
        <v>155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6"/>
      <c r="K95" s="96"/>
      <c r="L95" s="38"/>
      <c r="M95" s="86" t="e">
        <f t="shared" si="3"/>
        <v>#DIV/0!</v>
      </c>
      <c r="N95" s="38"/>
    </row>
    <row r="96" spans="1:14" s="4" customFormat="1" ht="39" hidden="1">
      <c r="A96" s="16" t="s">
        <v>149</v>
      </c>
      <c r="B96" s="37" t="s">
        <v>81</v>
      </c>
      <c r="C96" s="37" t="s">
        <v>155</v>
      </c>
      <c r="D96" s="37" t="s">
        <v>146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7"/>
      <c r="K96" s="97"/>
      <c r="L96" s="39"/>
      <c r="M96" s="86" t="e">
        <f t="shared" si="3"/>
        <v>#DIV/0!</v>
      </c>
      <c r="N96" s="38"/>
    </row>
    <row r="97" spans="1:14" s="4" customFormat="1" ht="39" hidden="1">
      <c r="A97" s="17" t="s">
        <v>156</v>
      </c>
      <c r="B97" s="12" t="s">
        <v>81</v>
      </c>
      <c r="C97" s="12" t="s">
        <v>198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9" hidden="1">
      <c r="A98" s="16" t="s">
        <v>149</v>
      </c>
      <c r="B98" s="31" t="s">
        <v>81</v>
      </c>
      <c r="C98" s="31" t="s">
        <v>198</v>
      </c>
      <c r="D98" s="20" t="s">
        <v>146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4"/>
      <c r="K98" s="94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4"/>
      <c r="K99" s="94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149</v>
      </c>
      <c r="B100" s="31" t="s">
        <v>81</v>
      </c>
      <c r="C100" s="31" t="s">
        <v>31</v>
      </c>
      <c r="D100" s="20" t="s">
        <v>146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8"/>
      <c r="K100" s="98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128</v>
      </c>
      <c r="B101" s="31" t="s">
        <v>81</v>
      </c>
      <c r="C101" s="31" t="s">
        <v>157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4"/>
      <c r="K101" s="94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158</v>
      </c>
      <c r="B102" s="31" t="s">
        <v>81</v>
      </c>
      <c r="C102" s="31" t="s">
        <v>157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4"/>
      <c r="K102" s="94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208</v>
      </c>
      <c r="B103" s="31" t="s">
        <v>81</v>
      </c>
      <c r="C103" s="31" t="s">
        <v>209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4"/>
      <c r="K103" s="94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265</v>
      </c>
      <c r="B104" s="31" t="s">
        <v>81</v>
      </c>
      <c r="C104" s="31" t="s">
        <v>257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4"/>
      <c r="K104" s="94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266</v>
      </c>
      <c r="B105" s="31" t="s">
        <v>81</v>
      </c>
      <c r="C105" s="31" t="s">
        <v>267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4"/>
      <c r="K105" s="94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149</v>
      </c>
      <c r="B106" s="31" t="s">
        <v>81</v>
      </c>
      <c r="C106" s="31" t="s">
        <v>267</v>
      </c>
      <c r="D106" s="20" t="s">
        <v>146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4"/>
      <c r="K106" s="94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268</v>
      </c>
      <c r="B107" s="31" t="s">
        <v>81</v>
      </c>
      <c r="C107" s="31" t="s">
        <v>269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4"/>
      <c r="K107" s="94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149</v>
      </c>
      <c r="B108" s="31" t="s">
        <v>81</v>
      </c>
      <c r="C108" s="31" t="s">
        <v>269</v>
      </c>
      <c r="D108" s="20" t="s">
        <v>146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4"/>
      <c r="K108" s="94"/>
      <c r="L108" s="21"/>
      <c r="M108" s="86" t="e">
        <f t="shared" si="3"/>
        <v>#DIV/0!</v>
      </c>
      <c r="N108" s="21"/>
    </row>
    <row r="109" spans="1:14" s="4" customFormat="1" ht="39">
      <c r="A109" s="29" t="s">
        <v>227</v>
      </c>
      <c r="B109" s="12" t="s">
        <v>84</v>
      </c>
      <c r="C109" s="12" t="s">
        <v>73</v>
      </c>
      <c r="D109" s="11" t="s">
        <v>58</v>
      </c>
      <c r="E109" s="41">
        <v>0</v>
      </c>
      <c r="F109" s="41">
        <v>0</v>
      </c>
      <c r="G109" s="41"/>
      <c r="H109" s="85"/>
      <c r="I109" s="78"/>
      <c r="J109" s="99">
        <v>103.8</v>
      </c>
      <c r="K109" s="99">
        <v>0</v>
      </c>
      <c r="L109" s="41"/>
      <c r="M109" s="86">
        <f t="shared" si="3"/>
        <v>0</v>
      </c>
      <c r="N109" s="18"/>
    </row>
    <row r="110" spans="1:14" s="4" customFormat="1" ht="39" hidden="1">
      <c r="A110" s="42" t="s">
        <v>121</v>
      </c>
      <c r="B110" s="37" t="s">
        <v>84</v>
      </c>
      <c r="C110" s="37" t="s">
        <v>120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97"/>
      <c r="K110" s="97"/>
      <c r="L110" s="39"/>
      <c r="M110" s="38"/>
      <c r="N110" s="38"/>
    </row>
    <row r="111" spans="1:14" s="4" customFormat="1" ht="39" hidden="1">
      <c r="A111" s="16" t="s">
        <v>119</v>
      </c>
      <c r="B111" s="37" t="s">
        <v>84</v>
      </c>
      <c r="C111" s="37" t="s">
        <v>160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96"/>
      <c r="K111" s="96"/>
      <c r="L111" s="38"/>
      <c r="M111" s="38"/>
      <c r="N111" s="38"/>
    </row>
    <row r="112" spans="1:14" s="4" customFormat="1" ht="26.25" hidden="1">
      <c r="A112" s="16" t="s">
        <v>137</v>
      </c>
      <c r="B112" s="37" t="s">
        <v>84</v>
      </c>
      <c r="C112" s="37" t="s">
        <v>160</v>
      </c>
      <c r="D112" s="37" t="s">
        <v>138</v>
      </c>
      <c r="E112" s="38">
        <f>-685+2649.6+3033.1</f>
        <v>4997.7</v>
      </c>
      <c r="F112" s="38"/>
      <c r="G112" s="38">
        <v>4997.7</v>
      </c>
      <c r="H112" s="73"/>
      <c r="I112" s="14"/>
      <c r="J112" s="96"/>
      <c r="K112" s="96"/>
      <c r="L112" s="38"/>
      <c r="M112" s="38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26.25" hidden="1">
      <c r="A114" s="26" t="s">
        <v>161</v>
      </c>
      <c r="B114" s="12" t="s">
        <v>84</v>
      </c>
      <c r="C114" s="12" t="s">
        <v>162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89"/>
      <c r="K114" s="89"/>
      <c r="L114" s="13"/>
      <c r="M114" s="13"/>
      <c r="N114" s="13"/>
    </row>
    <row r="115" spans="1:14" s="4" customFormat="1" ht="26.25" hidden="1">
      <c r="A115" s="16" t="s">
        <v>137</v>
      </c>
      <c r="B115" s="12" t="s">
        <v>84</v>
      </c>
      <c r="C115" s="12" t="s">
        <v>162</v>
      </c>
      <c r="D115" s="12" t="s">
        <v>138</v>
      </c>
      <c r="E115" s="13">
        <v>1100</v>
      </c>
      <c r="F115" s="13"/>
      <c r="G115" s="13">
        <v>542.3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>
      <c r="A116" s="44" t="s">
        <v>380</v>
      </c>
      <c r="B116" s="12" t="s">
        <v>381</v>
      </c>
      <c r="C116" s="12" t="s">
        <v>73</v>
      </c>
      <c r="D116" s="12" t="s">
        <v>58</v>
      </c>
      <c r="E116" s="13">
        <v>326.6</v>
      </c>
      <c r="F116" s="13">
        <v>55.1</v>
      </c>
      <c r="G116" s="13"/>
      <c r="H116" s="85">
        <f>F116/E116*100</f>
        <v>16.870789957134107</v>
      </c>
      <c r="I116" s="14"/>
      <c r="J116" s="89"/>
      <c r="K116" s="89"/>
      <c r="L116" s="13"/>
      <c r="M116" s="13"/>
      <c r="N116" s="13"/>
    </row>
    <row r="117" spans="1:14" s="4" customFormat="1" ht="39">
      <c r="A117" s="43" t="s">
        <v>316</v>
      </c>
      <c r="B117" s="12" t="s">
        <v>317</v>
      </c>
      <c r="C117" s="12" t="s">
        <v>318</v>
      </c>
      <c r="D117" s="12" t="s">
        <v>58</v>
      </c>
      <c r="E117" s="13">
        <v>0</v>
      </c>
      <c r="F117" s="13">
        <v>0</v>
      </c>
      <c r="G117" s="13"/>
      <c r="H117" s="13"/>
      <c r="I117" s="14"/>
      <c r="J117" s="89">
        <v>351.2</v>
      </c>
      <c r="K117" s="89">
        <v>0</v>
      </c>
      <c r="L117" s="13"/>
      <c r="M117" s="13"/>
      <c r="N117" s="13"/>
    </row>
    <row r="118" spans="1:14" s="4" customFormat="1" ht="39" hidden="1">
      <c r="A118" s="44" t="s">
        <v>319</v>
      </c>
      <c r="B118" s="12" t="s">
        <v>317</v>
      </c>
      <c r="C118" s="12" t="s">
        <v>320</v>
      </c>
      <c r="D118" s="12" t="s">
        <v>58</v>
      </c>
      <c r="E118" s="13">
        <f>E119+E120+E123</f>
        <v>4651.9</v>
      </c>
      <c r="F118" s="13"/>
      <c r="G118" s="13">
        <f>G119+G120+G123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12.75" hidden="1">
      <c r="A119" s="16" t="s">
        <v>142</v>
      </c>
      <c r="B119" s="12" t="s">
        <v>317</v>
      </c>
      <c r="C119" s="12" t="s">
        <v>320</v>
      </c>
      <c r="D119" s="12" t="s">
        <v>143</v>
      </c>
      <c r="E119" s="13">
        <f>2300-2300</f>
        <v>0</v>
      </c>
      <c r="F119" s="13"/>
      <c r="G119" s="13">
        <f>2300-2300</f>
        <v>0</v>
      </c>
      <c r="H119" s="69"/>
      <c r="I119" s="14"/>
      <c r="J119" s="89"/>
      <c r="K119" s="89"/>
      <c r="L119" s="13"/>
      <c r="M119" s="13"/>
      <c r="N119" s="13"/>
    </row>
    <row r="120" spans="1:14" s="4" customFormat="1" ht="52.5" customHeight="1" hidden="1">
      <c r="A120" s="44" t="s">
        <v>354</v>
      </c>
      <c r="B120" s="12" t="s">
        <v>317</v>
      </c>
      <c r="C120" s="12" t="s">
        <v>353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3.75" customHeight="1" hidden="1">
      <c r="A121" s="44" t="s">
        <v>91</v>
      </c>
      <c r="B121" s="12" t="s">
        <v>317</v>
      </c>
      <c r="C121" s="12" t="s">
        <v>353</v>
      </c>
      <c r="D121" s="12" t="s">
        <v>58</v>
      </c>
      <c r="E121" s="13">
        <f>E122</f>
        <v>4595.9</v>
      </c>
      <c r="F121" s="13"/>
      <c r="G121" s="13">
        <f>G122</f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164</v>
      </c>
      <c r="B122" s="12" t="s">
        <v>317</v>
      </c>
      <c r="C122" s="12" t="s">
        <v>353</v>
      </c>
      <c r="D122" s="12" t="s">
        <v>163</v>
      </c>
      <c r="E122" s="13">
        <v>4595.9</v>
      </c>
      <c r="F122" s="13"/>
      <c r="G122" s="13">
        <v>3905.3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44" t="s">
        <v>34</v>
      </c>
      <c r="B123" s="12" t="s">
        <v>317</v>
      </c>
      <c r="C123" s="12" t="s">
        <v>35</v>
      </c>
      <c r="D123" s="12" t="s">
        <v>58</v>
      </c>
      <c r="E123" s="13">
        <f>E124</f>
        <v>56</v>
      </c>
      <c r="F123" s="13"/>
      <c r="G123" s="13">
        <f>G124</f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35.25" customHeight="1" hidden="1">
      <c r="A124" s="16" t="s">
        <v>137</v>
      </c>
      <c r="B124" s="31" t="s">
        <v>317</v>
      </c>
      <c r="C124" s="12" t="s">
        <v>35</v>
      </c>
      <c r="D124" s="12" t="s">
        <v>138</v>
      </c>
      <c r="E124" s="13">
        <v>56</v>
      </c>
      <c r="F124" s="13"/>
      <c r="G124" s="13">
        <v>0</v>
      </c>
      <c r="H124" s="69"/>
      <c r="I124" s="14"/>
      <c r="J124" s="89"/>
      <c r="K124" s="89"/>
      <c r="L124" s="13"/>
      <c r="M124" s="13"/>
      <c r="N124" s="13"/>
    </row>
    <row r="125" spans="1:14" s="4" customFormat="1" ht="26.25" customHeight="1" hidden="1">
      <c r="A125" s="16" t="s">
        <v>208</v>
      </c>
      <c r="B125" s="31" t="s">
        <v>317</v>
      </c>
      <c r="C125" s="12" t="s">
        <v>209</v>
      </c>
      <c r="D125" s="12" t="s">
        <v>58</v>
      </c>
      <c r="E125" s="13">
        <f>E126</f>
        <v>2590</v>
      </c>
      <c r="F125" s="12"/>
      <c r="G125" s="13">
        <f>G126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33</v>
      </c>
      <c r="B126" s="31" t="s">
        <v>317</v>
      </c>
      <c r="C126" s="12" t="s">
        <v>40</v>
      </c>
      <c r="D126" s="12" t="s">
        <v>58</v>
      </c>
      <c r="E126" s="13">
        <f>E127+E129</f>
        <v>2590</v>
      </c>
      <c r="F126" s="12"/>
      <c r="G126" s="13">
        <f>G127+G129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41</v>
      </c>
      <c r="B127" s="31" t="s">
        <v>317</v>
      </c>
      <c r="C127" s="12" t="s">
        <v>42</v>
      </c>
      <c r="D127" s="12" t="s">
        <v>58</v>
      </c>
      <c r="E127" s="13">
        <f>E128</f>
        <v>2090</v>
      </c>
      <c r="F127" s="12"/>
      <c r="G127" s="13">
        <f>G128</f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16" t="s">
        <v>149</v>
      </c>
      <c r="B128" s="31" t="s">
        <v>317</v>
      </c>
      <c r="C128" s="12" t="s">
        <v>42</v>
      </c>
      <c r="D128" s="12" t="s">
        <v>146</v>
      </c>
      <c r="E128" s="13">
        <v>2090</v>
      </c>
      <c r="F128" s="12"/>
      <c r="G128" s="13">
        <v>275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44" t="s">
        <v>43</v>
      </c>
      <c r="B129" s="31" t="s">
        <v>317</v>
      </c>
      <c r="C129" s="12" t="s">
        <v>44</v>
      </c>
      <c r="D129" s="12" t="s">
        <v>146</v>
      </c>
      <c r="E129" s="13">
        <f>E130</f>
        <v>500</v>
      </c>
      <c r="F129" s="12"/>
      <c r="G129" s="13">
        <f>G130</f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66.75" customHeight="1" hidden="1">
      <c r="A130" s="16" t="s">
        <v>149</v>
      </c>
      <c r="B130" s="31" t="s">
        <v>317</v>
      </c>
      <c r="C130" s="12" t="s">
        <v>44</v>
      </c>
      <c r="D130" s="12" t="s">
        <v>146</v>
      </c>
      <c r="E130" s="13">
        <v>500</v>
      </c>
      <c r="F130" s="12"/>
      <c r="G130" s="13">
        <v>0</v>
      </c>
      <c r="H130" s="69"/>
      <c r="I130" s="14"/>
      <c r="J130" s="89"/>
      <c r="K130" s="89"/>
      <c r="L130" s="13"/>
      <c r="M130" s="12"/>
      <c r="N130" s="12"/>
    </row>
    <row r="131" spans="1:14" s="4" customFormat="1" ht="12.75">
      <c r="A131" s="45" t="s">
        <v>87</v>
      </c>
      <c r="B131" s="34" t="s">
        <v>88</v>
      </c>
      <c r="C131" s="34" t="s">
        <v>73</v>
      </c>
      <c r="D131" s="34" t="s">
        <v>58</v>
      </c>
      <c r="E131" s="102">
        <f>E132</f>
        <v>0</v>
      </c>
      <c r="F131" s="102">
        <f>F132</f>
        <v>0</v>
      </c>
      <c r="G131" s="81">
        <f>F131/F324*100</f>
        <v>0</v>
      </c>
      <c r="H131" s="80"/>
      <c r="I131" s="36"/>
      <c r="J131" s="102">
        <f>J132</f>
        <v>5008.4</v>
      </c>
      <c r="K131" s="102">
        <f>K132</f>
        <v>674.9</v>
      </c>
      <c r="L131" s="81">
        <f>K131/K324*100</f>
        <v>9.678066967806695</v>
      </c>
      <c r="M131" s="81">
        <f>K131/J131*100</f>
        <v>13.475361392859996</v>
      </c>
      <c r="N131" s="80">
        <f>F131/K131*100</f>
        <v>0</v>
      </c>
    </row>
    <row r="132" spans="1:14" s="4" customFormat="1" ht="12.75">
      <c r="A132" s="25" t="s">
        <v>376</v>
      </c>
      <c r="B132" s="31" t="s">
        <v>377</v>
      </c>
      <c r="C132" s="31" t="s">
        <v>73</v>
      </c>
      <c r="D132" s="31" t="s">
        <v>58</v>
      </c>
      <c r="E132" s="32">
        <v>0</v>
      </c>
      <c r="F132" s="90">
        <v>0</v>
      </c>
      <c r="G132" s="32"/>
      <c r="H132" s="85"/>
      <c r="I132" s="14"/>
      <c r="J132" s="90">
        <v>5008.4</v>
      </c>
      <c r="K132" s="90">
        <v>674.9</v>
      </c>
      <c r="L132" s="32"/>
      <c r="M132" s="86">
        <f aca="true" t="shared" si="4" ref="M132:M138">K132/J132*100</f>
        <v>13.475361392859996</v>
      </c>
      <c r="N132" s="32"/>
    </row>
    <row r="133" spans="1:14" s="4" customFormat="1" ht="12.75" hidden="1">
      <c r="A133" s="17" t="s">
        <v>228</v>
      </c>
      <c r="B133" s="31" t="s">
        <v>127</v>
      </c>
      <c r="C133" s="31" t="s">
        <v>229</v>
      </c>
      <c r="D133" s="31" t="s">
        <v>58</v>
      </c>
      <c r="E133" s="32">
        <f>E134+E136</f>
        <v>71369.2</v>
      </c>
      <c r="F133" s="32">
        <f>F134+F136</f>
        <v>0</v>
      </c>
      <c r="G133" s="32">
        <f>G134+G136</f>
        <v>45282.5</v>
      </c>
      <c r="H133" s="85">
        <f aca="true" t="shared" si="5" ref="H132:H138">F133/E133*100</f>
        <v>0</v>
      </c>
      <c r="I133" s="14"/>
      <c r="J133" s="90"/>
      <c r="K133" s="90"/>
      <c r="L133" s="32"/>
      <c r="M133" s="86" t="e">
        <f t="shared" si="4"/>
        <v>#DIV/0!</v>
      </c>
      <c r="N133" s="32"/>
    </row>
    <row r="134" spans="1:14" s="4" customFormat="1" ht="26.25" hidden="1">
      <c r="A134" s="17" t="s">
        <v>168</v>
      </c>
      <c r="B134" s="31" t="s">
        <v>127</v>
      </c>
      <c r="C134" s="31" t="s">
        <v>230</v>
      </c>
      <c r="D134" s="31" t="s">
        <v>58</v>
      </c>
      <c r="E134" s="32">
        <f>E135</f>
        <v>69505.2</v>
      </c>
      <c r="F134" s="32"/>
      <c r="G134" s="32">
        <f>G135</f>
        <v>45282.5</v>
      </c>
      <c r="H134" s="85">
        <f t="shared" si="5"/>
        <v>0</v>
      </c>
      <c r="I134" s="14"/>
      <c r="J134" s="90"/>
      <c r="K134" s="90"/>
      <c r="L134" s="32"/>
      <c r="M134" s="86" t="e">
        <f t="shared" si="4"/>
        <v>#DIV/0!</v>
      </c>
      <c r="N134" s="32"/>
    </row>
    <row r="135" spans="1:14" s="4" customFormat="1" ht="12.75" hidden="1">
      <c r="A135" s="17" t="s">
        <v>165</v>
      </c>
      <c r="B135" s="31" t="s">
        <v>127</v>
      </c>
      <c r="C135" s="31" t="s">
        <v>230</v>
      </c>
      <c r="D135" s="31" t="s">
        <v>166</v>
      </c>
      <c r="E135" s="32">
        <v>69505.2</v>
      </c>
      <c r="F135" s="32"/>
      <c r="G135" s="32">
        <v>45282.5</v>
      </c>
      <c r="H135" s="85">
        <f t="shared" si="5"/>
        <v>0</v>
      </c>
      <c r="I135" s="14"/>
      <c r="J135" s="90"/>
      <c r="K135" s="90"/>
      <c r="L135" s="32"/>
      <c r="M135" s="86" t="e">
        <f t="shared" si="4"/>
        <v>#DIV/0!</v>
      </c>
      <c r="N135" s="32"/>
    </row>
    <row r="136" spans="1:14" s="4" customFormat="1" ht="78.75" hidden="1">
      <c r="A136" s="17" t="s">
        <v>223</v>
      </c>
      <c r="B136" s="31" t="s">
        <v>127</v>
      </c>
      <c r="C136" s="31" t="s">
        <v>231</v>
      </c>
      <c r="D136" s="31" t="s">
        <v>58</v>
      </c>
      <c r="E136" s="32">
        <f aca="true" t="shared" si="6" ref="E136:G137">E137</f>
        <v>1864</v>
      </c>
      <c r="F136" s="32">
        <f t="shared" si="6"/>
        <v>0</v>
      </c>
      <c r="G136" s="32">
        <f t="shared" si="6"/>
        <v>0</v>
      </c>
      <c r="H136" s="85">
        <f t="shared" si="5"/>
        <v>0</v>
      </c>
      <c r="I136" s="14"/>
      <c r="J136" s="90"/>
      <c r="K136" s="90"/>
      <c r="L136" s="32"/>
      <c r="M136" s="86" t="e">
        <f t="shared" si="4"/>
        <v>#DIV/0!</v>
      </c>
      <c r="N136" s="32"/>
    </row>
    <row r="137" spans="1:14" s="4" customFormat="1" ht="26.25" hidden="1">
      <c r="A137" s="17" t="s">
        <v>168</v>
      </c>
      <c r="B137" s="31" t="s">
        <v>127</v>
      </c>
      <c r="C137" s="31" t="s">
        <v>231</v>
      </c>
      <c r="D137" s="31" t="s">
        <v>58</v>
      </c>
      <c r="E137" s="32">
        <f t="shared" si="6"/>
        <v>1864</v>
      </c>
      <c r="F137" s="32">
        <f t="shared" si="6"/>
        <v>0</v>
      </c>
      <c r="G137" s="32">
        <f t="shared" si="6"/>
        <v>0</v>
      </c>
      <c r="H137" s="85">
        <f t="shared" si="5"/>
        <v>0</v>
      </c>
      <c r="I137" s="14"/>
      <c r="J137" s="90"/>
      <c r="K137" s="90"/>
      <c r="L137" s="32"/>
      <c r="M137" s="86" t="e">
        <f t="shared" si="4"/>
        <v>#DIV/0!</v>
      </c>
      <c r="N137" s="32"/>
    </row>
    <row r="138" spans="1:14" s="4" customFormat="1" ht="12.75" hidden="1">
      <c r="A138" s="17" t="s">
        <v>355</v>
      </c>
      <c r="B138" s="31" t="s">
        <v>127</v>
      </c>
      <c r="C138" s="31" t="s">
        <v>231</v>
      </c>
      <c r="D138" s="31" t="s">
        <v>143</v>
      </c>
      <c r="E138" s="32">
        <v>1864</v>
      </c>
      <c r="F138" s="32">
        <v>0</v>
      </c>
      <c r="G138" s="32">
        <v>0</v>
      </c>
      <c r="H138" s="85">
        <f t="shared" si="5"/>
        <v>0</v>
      </c>
      <c r="I138" s="14"/>
      <c r="J138" s="90"/>
      <c r="K138" s="90"/>
      <c r="L138" s="32"/>
      <c r="M138" s="86" t="e">
        <f t="shared" si="4"/>
        <v>#DIV/0!</v>
      </c>
      <c r="N138" s="32"/>
    </row>
    <row r="139" spans="1:14" s="4" customFormat="1" ht="26.25" hidden="1">
      <c r="A139" s="17" t="s">
        <v>28</v>
      </c>
      <c r="B139" s="31" t="s">
        <v>167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0"/>
      <c r="K139" s="100"/>
      <c r="L139" s="46"/>
      <c r="M139" s="32"/>
      <c r="N139" s="32"/>
    </row>
    <row r="140" spans="1:14" s="4" customFormat="1" ht="26.25" hidden="1">
      <c r="A140" s="16" t="s">
        <v>137</v>
      </c>
      <c r="B140" s="31" t="s">
        <v>167</v>
      </c>
      <c r="C140" s="31" t="s">
        <v>29</v>
      </c>
      <c r="D140" s="31" t="s">
        <v>138</v>
      </c>
      <c r="E140" s="46">
        <f>5184.1+1452.9</f>
        <v>6637</v>
      </c>
      <c r="F140" s="46"/>
      <c r="G140" s="46">
        <v>6637</v>
      </c>
      <c r="H140" s="75"/>
      <c r="I140" s="52"/>
      <c r="J140" s="100"/>
      <c r="K140" s="100"/>
      <c r="L140" s="46"/>
      <c r="M140" s="32"/>
      <c r="N140" s="32"/>
    </row>
    <row r="141" spans="1:14" s="4" customFormat="1" ht="26.25" hidden="1">
      <c r="A141" s="17" t="s">
        <v>309</v>
      </c>
      <c r="B141" s="31" t="s">
        <v>167</v>
      </c>
      <c r="C141" s="31" t="s">
        <v>310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137</v>
      </c>
      <c r="B142" s="31" t="s">
        <v>167</v>
      </c>
      <c r="C142" s="31" t="s">
        <v>310</v>
      </c>
      <c r="D142" s="31" t="s">
        <v>138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6.25" hidden="1">
      <c r="A143" s="16" t="s">
        <v>270</v>
      </c>
      <c r="B143" s="31" t="s">
        <v>167</v>
      </c>
      <c r="C143" s="31" t="s">
        <v>271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6.25" hidden="1">
      <c r="A144" s="16" t="s">
        <v>137</v>
      </c>
      <c r="B144" s="31" t="s">
        <v>167</v>
      </c>
      <c r="C144" s="31" t="s">
        <v>271</v>
      </c>
      <c r="D144" s="31" t="s">
        <v>138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167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9" hidden="1">
      <c r="A146" s="16" t="s">
        <v>38</v>
      </c>
      <c r="B146" s="31" t="s">
        <v>167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355</v>
      </c>
      <c r="B147" s="31" t="s">
        <v>167</v>
      </c>
      <c r="C147" s="31" t="s">
        <v>39</v>
      </c>
      <c r="D147" s="31" t="s">
        <v>143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208</v>
      </c>
      <c r="B148" s="31" t="s">
        <v>167</v>
      </c>
      <c r="C148" s="31" t="s">
        <v>209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6" hidden="1">
      <c r="A149" s="16" t="s">
        <v>283</v>
      </c>
      <c r="B149" s="31" t="s">
        <v>167</v>
      </c>
      <c r="C149" s="31" t="s">
        <v>284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6.25" hidden="1">
      <c r="A150" s="16" t="s">
        <v>137</v>
      </c>
      <c r="B150" s="31" t="s">
        <v>167</v>
      </c>
      <c r="C150" s="31" t="s">
        <v>284</v>
      </c>
      <c r="D150" s="31" t="s">
        <v>138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9694</v>
      </c>
      <c r="F151" s="92">
        <f>F154+F153+F152</f>
        <v>957.7</v>
      </c>
      <c r="G151" s="82">
        <f>F151/F324*100</f>
        <v>16.987423949482945</v>
      </c>
      <c r="H151" s="80">
        <f>F151/E151*100</f>
        <v>9.879306787703735</v>
      </c>
      <c r="I151" s="36"/>
      <c r="J151" s="92">
        <f>J154+J153+J152</f>
        <v>9808.800000000001</v>
      </c>
      <c r="K151" s="92">
        <f>K154+K153+K152</f>
        <v>939.1</v>
      </c>
      <c r="L151" s="82">
        <f>K151/K324*100</f>
        <v>13.466695346669532</v>
      </c>
      <c r="M151" s="82">
        <f>K151/J151*100</f>
        <v>9.574055949759398</v>
      </c>
      <c r="N151" s="80">
        <f>F151/K151*100</f>
        <v>101.98061974230646</v>
      </c>
    </row>
    <row r="152" spans="1:14" s="4" customFormat="1" ht="12.75">
      <c r="A152" s="25" t="s">
        <v>363</v>
      </c>
      <c r="B152" s="31" t="s">
        <v>364</v>
      </c>
      <c r="C152" s="31" t="s">
        <v>73</v>
      </c>
      <c r="D152" s="31" t="s">
        <v>58</v>
      </c>
      <c r="E152" s="32">
        <v>0</v>
      </c>
      <c r="F152" s="90">
        <v>0</v>
      </c>
      <c r="G152" s="82"/>
      <c r="H152" s="80"/>
      <c r="I152" s="36"/>
      <c r="J152" s="90">
        <v>750</v>
      </c>
      <c r="K152" s="90">
        <v>0</v>
      </c>
      <c r="L152" s="47"/>
      <c r="M152" s="47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0</v>
      </c>
      <c r="F153" s="32">
        <v>0</v>
      </c>
      <c r="G153" s="82"/>
      <c r="H153" s="80"/>
      <c r="I153" s="36"/>
      <c r="J153" s="90">
        <v>486.2</v>
      </c>
      <c r="K153" s="90">
        <v>0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9694</v>
      </c>
      <c r="F154" s="32">
        <v>957.7</v>
      </c>
      <c r="G154" s="32"/>
      <c r="H154" s="13"/>
      <c r="I154" s="14"/>
      <c r="J154" s="90">
        <v>8572.6</v>
      </c>
      <c r="K154" s="90">
        <v>939.1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7" t="s">
        <v>137</v>
      </c>
      <c r="B157" s="31" t="s">
        <v>15</v>
      </c>
      <c r="C157" s="31" t="s">
        <v>48</v>
      </c>
      <c r="D157" s="31" t="s">
        <v>138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6.2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6.25" hidden="1">
      <c r="A159" s="16" t="s">
        <v>137</v>
      </c>
      <c r="B159" s="31" t="s">
        <v>15</v>
      </c>
      <c r="C159" s="31" t="s">
        <v>18</v>
      </c>
      <c r="D159" s="31" t="s">
        <v>138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2.5" hidden="1">
      <c r="A160" s="25" t="s">
        <v>135</v>
      </c>
      <c r="B160" s="31" t="s">
        <v>169</v>
      </c>
      <c r="C160" s="31" t="s">
        <v>136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169</v>
      </c>
      <c r="C161" s="31" t="s">
        <v>139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330</v>
      </c>
      <c r="B162" s="31" t="s">
        <v>169</v>
      </c>
      <c r="C162" s="31" t="s">
        <v>234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6.25" hidden="1">
      <c r="A163" s="17" t="s">
        <v>137</v>
      </c>
      <c r="B163" s="31" t="s">
        <v>169</v>
      </c>
      <c r="C163" s="31" t="s">
        <v>234</v>
      </c>
      <c r="D163" s="31" t="s">
        <v>138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6.25" hidden="1">
      <c r="A164" s="22" t="s">
        <v>327</v>
      </c>
      <c r="B164" s="31" t="s">
        <v>169</v>
      </c>
      <c r="C164" s="31" t="s">
        <v>235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6.25" hidden="1">
      <c r="A165" s="17" t="s">
        <v>137</v>
      </c>
      <c r="B165" s="31" t="s">
        <v>169</v>
      </c>
      <c r="C165" s="31" t="s">
        <v>235</v>
      </c>
      <c r="D165" s="31" t="s">
        <v>138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9" hidden="1">
      <c r="A166" s="22" t="s">
        <v>328</v>
      </c>
      <c r="B166" s="31" t="s">
        <v>169</v>
      </c>
      <c r="C166" s="31" t="s">
        <v>236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6.25" hidden="1">
      <c r="A167" s="17" t="s">
        <v>137</v>
      </c>
      <c r="B167" s="31" t="s">
        <v>169</v>
      </c>
      <c r="C167" s="31" t="s">
        <v>236</v>
      </c>
      <c r="D167" s="31" t="s">
        <v>138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9" hidden="1">
      <c r="A168" s="22" t="s">
        <v>329</v>
      </c>
      <c r="B168" s="31" t="s">
        <v>169</v>
      </c>
      <c r="C168" s="31" t="s">
        <v>233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6.25" hidden="1">
      <c r="A169" s="17" t="s">
        <v>137</v>
      </c>
      <c r="B169" s="31" t="s">
        <v>169</v>
      </c>
      <c r="C169" s="31" t="s">
        <v>233</v>
      </c>
      <c r="D169" s="31" t="s">
        <v>138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6.25" hidden="1">
      <c r="A170" s="22" t="s">
        <v>324</v>
      </c>
      <c r="B170" s="31" t="s">
        <v>169</v>
      </c>
      <c r="C170" s="31" t="s">
        <v>237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6.25" hidden="1">
      <c r="A171" s="17" t="s">
        <v>137</v>
      </c>
      <c r="B171" s="31" t="s">
        <v>169</v>
      </c>
      <c r="C171" s="31" t="s">
        <v>237</v>
      </c>
      <c r="D171" s="31" t="s">
        <v>138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208</v>
      </c>
      <c r="B172" s="12" t="s">
        <v>174</v>
      </c>
      <c r="C172" s="12" t="s">
        <v>209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2.5" hidden="1">
      <c r="A173" s="49" t="s">
        <v>299</v>
      </c>
      <c r="B173" s="12" t="s">
        <v>174</v>
      </c>
      <c r="C173" s="12" t="s">
        <v>300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174</v>
      </c>
      <c r="C174" s="12" t="s">
        <v>300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298.5</v>
      </c>
      <c r="F175" s="35">
        <f>F176</f>
        <v>35</v>
      </c>
      <c r="G175" s="81">
        <f>F175/F324*100</f>
        <v>0.6208205473863454</v>
      </c>
      <c r="H175" s="80">
        <f>F175/E175*100</f>
        <v>11.725293132328309</v>
      </c>
      <c r="I175" s="36"/>
      <c r="J175" s="93">
        <f>J176</f>
        <v>456.6</v>
      </c>
      <c r="K175" s="93">
        <f>K176</f>
        <v>81.5</v>
      </c>
      <c r="L175" s="81">
        <f>K175/K324*100</f>
        <v>1.1687101168710115</v>
      </c>
      <c r="M175" s="81">
        <f>K175/J175*100</f>
        <v>17.84932106876916</v>
      </c>
      <c r="N175" s="80">
        <f>F175/K175*100</f>
        <v>42.944785276073624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298.5</v>
      </c>
      <c r="F176" s="13">
        <v>35</v>
      </c>
      <c r="G176" s="13"/>
      <c r="H176" s="85">
        <f aca="true" t="shared" si="7" ref="H176:H198">F176/E176*100</f>
        <v>11.725293132328309</v>
      </c>
      <c r="I176" s="14"/>
      <c r="J176" s="89">
        <v>456.6</v>
      </c>
      <c r="K176" s="89">
        <v>81.5</v>
      </c>
      <c r="L176" s="13"/>
      <c r="M176" s="86">
        <f aca="true" t="shared" si="8" ref="M176:M198">K176/J176*100</f>
        <v>17.84932106876916</v>
      </c>
      <c r="N176" s="13"/>
    </row>
    <row r="177" spans="1:14" s="4" customFormat="1" ht="26.2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12.75" hidden="1">
      <c r="A178" s="17" t="s">
        <v>132</v>
      </c>
      <c r="B178" s="12" t="s">
        <v>62</v>
      </c>
      <c r="C178" s="12" t="s">
        <v>188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164</v>
      </c>
      <c r="B179" s="12" t="s">
        <v>62</v>
      </c>
      <c r="C179" s="12" t="s">
        <v>188</v>
      </c>
      <c r="D179" s="12" t="s">
        <v>163</v>
      </c>
      <c r="E179" s="13">
        <f>1727+7+200</f>
        <v>1934</v>
      </c>
      <c r="F179" s="13"/>
      <c r="G179" s="13"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6.25" hidden="1">
      <c r="A180" s="17" t="s">
        <v>91</v>
      </c>
      <c r="B180" s="12" t="s">
        <v>62</v>
      </c>
      <c r="C180" s="12" t="s">
        <v>272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164</v>
      </c>
      <c r="B181" s="12" t="s">
        <v>62</v>
      </c>
      <c r="C181" s="12" t="s">
        <v>272</v>
      </c>
      <c r="D181" s="12" t="s">
        <v>163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331</v>
      </c>
      <c r="B182" s="12" t="s">
        <v>62</v>
      </c>
      <c r="C182" s="12" t="s">
        <v>273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164</v>
      </c>
      <c r="B183" s="12" t="s">
        <v>62</v>
      </c>
      <c r="C183" s="12" t="s">
        <v>273</v>
      </c>
      <c r="D183" s="12" t="s">
        <v>163</v>
      </c>
      <c r="E183" s="13">
        <v>55</v>
      </c>
      <c r="F183" s="13"/>
      <c r="G183" s="13"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332</v>
      </c>
      <c r="B184" s="12" t="s">
        <v>62</v>
      </c>
      <c r="C184" s="12" t="s">
        <v>274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164</v>
      </c>
      <c r="B185" s="12" t="s">
        <v>62</v>
      </c>
      <c r="C185" s="12" t="s">
        <v>274</v>
      </c>
      <c r="D185" s="12" t="s">
        <v>163</v>
      </c>
      <c r="E185" s="13">
        <v>35</v>
      </c>
      <c r="F185" s="13"/>
      <c r="G185" s="13"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56" t="s">
        <v>333</v>
      </c>
      <c r="B186" s="12" t="s">
        <v>62</v>
      </c>
      <c r="C186" s="12" t="s">
        <v>275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164</v>
      </c>
      <c r="B187" s="12" t="s">
        <v>62</v>
      </c>
      <c r="C187" s="12" t="s">
        <v>275</v>
      </c>
      <c r="D187" s="12" t="s">
        <v>163</v>
      </c>
      <c r="E187" s="13">
        <v>1</v>
      </c>
      <c r="F187" s="13"/>
      <c r="G187" s="13"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26" t="s">
        <v>240</v>
      </c>
      <c r="B188" s="12" t="s">
        <v>62</v>
      </c>
      <c r="C188" s="12" t="s">
        <v>276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164</v>
      </c>
      <c r="B189" s="12" t="s">
        <v>62</v>
      </c>
      <c r="C189" s="12" t="s">
        <v>276</v>
      </c>
      <c r="D189" s="12" t="s">
        <v>163</v>
      </c>
      <c r="E189" s="13">
        <v>5092.5</v>
      </c>
      <c r="F189" s="13"/>
      <c r="G189" s="13"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26.2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164</v>
      </c>
      <c r="B192" s="12" t="s">
        <v>62</v>
      </c>
      <c r="C192" s="12" t="s">
        <v>25</v>
      </c>
      <c r="D192" s="12" t="s">
        <v>163</v>
      </c>
      <c r="E192" s="13">
        <v>8746</v>
      </c>
      <c r="F192" s="13"/>
      <c r="G192" s="13"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49" t="s">
        <v>208</v>
      </c>
      <c r="B193" s="12" t="s">
        <v>62</v>
      </c>
      <c r="C193" s="12" t="s">
        <v>209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6" s="4" customFormat="1" ht="52.5" hidden="1">
      <c r="A194" s="22" t="s">
        <v>287</v>
      </c>
      <c r="B194" s="24" t="s">
        <v>62</v>
      </c>
      <c r="C194" s="24" t="s">
        <v>289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7"/>
        <v>0</v>
      </c>
      <c r="I194" s="52"/>
      <c r="J194" s="95"/>
      <c r="K194" s="95"/>
      <c r="L194" s="30"/>
      <c r="M194" s="86" t="e">
        <f t="shared" si="8"/>
        <v>#DIV/0!</v>
      </c>
      <c r="N194" s="30"/>
      <c r="O194" s="53"/>
      <c r="P194" s="53"/>
    </row>
    <row r="195" spans="1:16" s="54" customFormat="1" ht="12.75" hidden="1">
      <c r="A195" s="22" t="s">
        <v>290</v>
      </c>
      <c r="B195" s="24" t="s">
        <v>62</v>
      </c>
      <c r="C195" s="24" t="s">
        <v>291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5"/>
      <c r="K195" s="95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164</v>
      </c>
      <c r="B196" s="24" t="s">
        <v>62</v>
      </c>
      <c r="C196" s="24" t="s">
        <v>291</v>
      </c>
      <c r="D196" s="24" t="s">
        <v>163</v>
      </c>
      <c r="E196" s="30">
        <v>7830</v>
      </c>
      <c r="F196" s="30"/>
      <c r="G196" s="30">
        <v>3454.1</v>
      </c>
      <c r="H196" s="85">
        <f t="shared" si="7"/>
        <v>0</v>
      </c>
      <c r="I196" s="52"/>
      <c r="J196" s="95"/>
      <c r="K196" s="95"/>
      <c r="L196" s="30"/>
      <c r="M196" s="86" t="e">
        <f t="shared" si="8"/>
        <v>#DIV/0!</v>
      </c>
      <c r="N196" s="30"/>
      <c r="O196" s="53"/>
      <c r="P196" s="53"/>
    </row>
    <row r="197" spans="1:16" s="54" customFormat="1" ht="66" hidden="1">
      <c r="A197" s="57" t="s">
        <v>285</v>
      </c>
      <c r="B197" s="24" t="s">
        <v>62</v>
      </c>
      <c r="C197" s="24" t="s">
        <v>286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7"/>
        <v>0</v>
      </c>
      <c r="I197" s="52"/>
      <c r="J197" s="95"/>
      <c r="K197" s="95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164</v>
      </c>
      <c r="B198" s="24" t="s">
        <v>62</v>
      </c>
      <c r="C198" s="24" t="s">
        <v>286</v>
      </c>
      <c r="D198" s="24" t="s">
        <v>163</v>
      </c>
      <c r="E198" s="30">
        <v>1380</v>
      </c>
      <c r="F198" s="30"/>
      <c r="G198" s="30">
        <v>1371.8</v>
      </c>
      <c r="H198" s="85">
        <f t="shared" si="7"/>
        <v>0</v>
      </c>
      <c r="I198" s="52"/>
      <c r="J198" s="95"/>
      <c r="K198" s="95"/>
      <c r="L198" s="30"/>
      <c r="M198" s="86" t="e">
        <f t="shared" si="8"/>
        <v>#DIV/0!</v>
      </c>
      <c r="N198" s="30"/>
      <c r="O198" s="53"/>
      <c r="P198" s="53"/>
    </row>
    <row r="199" spans="1:14" s="4" customFormat="1" ht="12.75" hidden="1">
      <c r="A199" s="55" t="s">
        <v>189</v>
      </c>
      <c r="B199" s="12" t="s">
        <v>96</v>
      </c>
      <c r="C199" s="12" t="s">
        <v>190</v>
      </c>
      <c r="D199" s="12" t="s">
        <v>58</v>
      </c>
      <c r="E199" s="13">
        <f aca="true" t="shared" si="9" ref="E199:G200">E200</f>
        <v>8500.1</v>
      </c>
      <c r="F199" s="13">
        <f t="shared" si="9"/>
        <v>8500.1</v>
      </c>
      <c r="G199" s="13">
        <f t="shared" si="9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8.75" hidden="1">
      <c r="A200" s="58" t="s">
        <v>199</v>
      </c>
      <c r="B200" s="12" t="s">
        <v>96</v>
      </c>
      <c r="C200" s="12" t="s">
        <v>191</v>
      </c>
      <c r="D200" s="12" t="s">
        <v>58</v>
      </c>
      <c r="E200" s="13">
        <f t="shared" si="9"/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192</v>
      </c>
      <c r="B201" s="12" t="s">
        <v>96</v>
      </c>
      <c r="C201" s="12" t="s">
        <v>191</v>
      </c>
      <c r="D201" s="12" t="s">
        <v>193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66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6.25" hidden="1">
      <c r="A203" s="17" t="s">
        <v>91</v>
      </c>
      <c r="B203" s="12" t="s">
        <v>96</v>
      </c>
      <c r="C203" s="12" t="s">
        <v>183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8.75" hidden="1">
      <c r="A204" s="22" t="s">
        <v>334</v>
      </c>
      <c r="B204" s="31" t="s">
        <v>96</v>
      </c>
      <c r="C204" s="31" t="s">
        <v>246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6.25" hidden="1">
      <c r="A205" s="22" t="s">
        <v>91</v>
      </c>
      <c r="B205" s="31" t="s">
        <v>96</v>
      </c>
      <c r="C205" s="31" t="s">
        <v>246</v>
      </c>
      <c r="D205" s="31" t="s">
        <v>163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8.75" hidden="1">
      <c r="A206" s="22" t="s">
        <v>335</v>
      </c>
      <c r="B206" s="31" t="s">
        <v>96</v>
      </c>
      <c r="C206" s="31" t="s">
        <v>245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6.25" hidden="1">
      <c r="A207" s="22" t="s">
        <v>91</v>
      </c>
      <c r="B207" s="31" t="s">
        <v>96</v>
      </c>
      <c r="C207" s="31" t="s">
        <v>245</v>
      </c>
      <c r="D207" s="31" t="s">
        <v>163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336</v>
      </c>
      <c r="B208" s="31" t="s">
        <v>96</v>
      </c>
      <c r="C208" s="31" t="s">
        <v>244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164</v>
      </c>
      <c r="B209" s="31" t="s">
        <v>96</v>
      </c>
      <c r="C209" s="31" t="s">
        <v>244</v>
      </c>
      <c r="D209" s="31" t="s">
        <v>163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92.25" hidden="1">
      <c r="A210" s="22" t="s">
        <v>337</v>
      </c>
      <c r="B210" s="31" t="s">
        <v>96</v>
      </c>
      <c r="C210" s="31" t="s">
        <v>243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164</v>
      </c>
      <c r="B211" s="31" t="s">
        <v>96</v>
      </c>
      <c r="C211" s="31" t="s">
        <v>243</v>
      </c>
      <c r="D211" s="31" t="s">
        <v>163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6.25" hidden="1">
      <c r="A212" s="17" t="s">
        <v>352</v>
      </c>
      <c r="B212" s="31" t="s">
        <v>96</v>
      </c>
      <c r="C212" s="31" t="s">
        <v>242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164</v>
      </c>
      <c r="B213" s="31" t="s">
        <v>96</v>
      </c>
      <c r="C213" s="31" t="s">
        <v>242</v>
      </c>
      <c r="D213" s="31" t="s">
        <v>163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78.75" hidden="1">
      <c r="A214" s="17" t="s">
        <v>314</v>
      </c>
      <c r="B214" s="31" t="s">
        <v>96</v>
      </c>
      <c r="C214" s="31" t="s">
        <v>241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164</v>
      </c>
      <c r="B215" s="31" t="s">
        <v>96</v>
      </c>
      <c r="C215" s="31" t="s">
        <v>241</v>
      </c>
      <c r="D215" s="31" t="s">
        <v>163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208</v>
      </c>
      <c r="B216" s="31" t="s">
        <v>96</v>
      </c>
      <c r="C216" s="31" t="s">
        <v>209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2.5" hidden="1">
      <c r="A217" s="17" t="s">
        <v>287</v>
      </c>
      <c r="B217" s="31" t="s">
        <v>96</v>
      </c>
      <c r="C217" s="31" t="s">
        <v>289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292</v>
      </c>
      <c r="B218" s="31" t="s">
        <v>96</v>
      </c>
      <c r="C218" s="31" t="s">
        <v>294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164</v>
      </c>
      <c r="B219" s="31" t="s">
        <v>96</v>
      </c>
      <c r="C219" s="31" t="s">
        <v>294</v>
      </c>
      <c r="D219" s="31" t="s">
        <v>163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6.25" hidden="1">
      <c r="A220" s="17" t="s">
        <v>293</v>
      </c>
      <c r="B220" s="31" t="s">
        <v>96</v>
      </c>
      <c r="C220" s="31" t="s">
        <v>295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164</v>
      </c>
      <c r="B221" s="31" t="s">
        <v>96</v>
      </c>
      <c r="C221" s="31" t="s">
        <v>295</v>
      </c>
      <c r="D221" s="31" t="s">
        <v>163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6.25" hidden="1">
      <c r="A222" s="17" t="s">
        <v>288</v>
      </c>
      <c r="B222" s="31" t="s">
        <v>96</v>
      </c>
      <c r="C222" s="31" t="s">
        <v>296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164</v>
      </c>
      <c r="B223" s="31" t="s">
        <v>96</v>
      </c>
      <c r="C223" s="31" t="s">
        <v>296</v>
      </c>
      <c r="D223" s="31" t="s">
        <v>163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26.25">
      <c r="A224" s="33" t="s">
        <v>99</v>
      </c>
      <c r="B224" s="7" t="s">
        <v>100</v>
      </c>
      <c r="C224" s="7" t="s">
        <v>73</v>
      </c>
      <c r="D224" s="7" t="s">
        <v>58</v>
      </c>
      <c r="E224" s="47">
        <f>E225</f>
        <v>8332.4</v>
      </c>
      <c r="F224" s="47">
        <f>F225</f>
        <v>2070.2</v>
      </c>
      <c r="G224" s="82">
        <f>F224/F324*100</f>
        <v>36.72064849140606</v>
      </c>
      <c r="H224" s="80">
        <f>F224/E224*100</f>
        <v>24.845182660457972</v>
      </c>
      <c r="I224" s="36"/>
      <c r="J224" s="47">
        <f>J225</f>
        <v>8190.9</v>
      </c>
      <c r="K224" s="47">
        <f>K225</f>
        <v>1910.6</v>
      </c>
      <c r="L224" s="82">
        <f>K224/K324*100</f>
        <v>27.398006739800667</v>
      </c>
      <c r="M224" s="82">
        <f>K224/J224*100</f>
        <v>23.32588604426864</v>
      </c>
      <c r="N224" s="80">
        <f>F224/K224*100</f>
        <v>108.3533968386894</v>
      </c>
    </row>
    <row r="225" spans="1:14" s="4" customFormat="1" ht="12.75">
      <c r="A225" s="25" t="s">
        <v>101</v>
      </c>
      <c r="B225" s="31" t="s">
        <v>102</v>
      </c>
      <c r="C225" s="31" t="s">
        <v>73</v>
      </c>
      <c r="D225" s="31" t="s">
        <v>58</v>
      </c>
      <c r="E225" s="32">
        <v>8332.4</v>
      </c>
      <c r="F225" s="90">
        <v>2070.2</v>
      </c>
      <c r="G225" s="32"/>
      <c r="H225" s="85">
        <f aca="true" t="shared" si="10" ref="H225:H270">F225/E225*100</f>
        <v>24.845182660457972</v>
      </c>
      <c r="I225" s="14"/>
      <c r="J225" s="90">
        <v>8190.9</v>
      </c>
      <c r="K225" s="90">
        <v>1910.6</v>
      </c>
      <c r="L225" s="32"/>
      <c r="M225" s="87">
        <f aca="true" t="shared" si="11" ref="M225:M270">K225/J225*100</f>
        <v>23.32588604426864</v>
      </c>
      <c r="N225" s="32"/>
    </row>
    <row r="226" spans="1:14" s="4" customFormat="1" ht="26.25" hidden="1">
      <c r="A226" s="17" t="s">
        <v>103</v>
      </c>
      <c r="B226" s="12" t="s">
        <v>102</v>
      </c>
      <c r="C226" s="12" t="s">
        <v>104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0"/>
        <v>0</v>
      </c>
      <c r="I226" s="14"/>
      <c r="J226" s="89"/>
      <c r="K226" s="89"/>
      <c r="L226" s="13"/>
      <c r="M226" s="87" t="e">
        <f t="shared" si="11"/>
        <v>#DIV/0!</v>
      </c>
      <c r="N226" s="13"/>
    </row>
    <row r="227" spans="1:14" s="4" customFormat="1" ht="26.25" hidden="1">
      <c r="A227" s="17" t="s">
        <v>91</v>
      </c>
      <c r="B227" s="37" t="s">
        <v>102</v>
      </c>
      <c r="C227" s="37" t="s">
        <v>176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0"/>
        <v>0</v>
      </c>
      <c r="I227" s="14"/>
      <c r="J227" s="96"/>
      <c r="K227" s="96"/>
      <c r="L227" s="38"/>
      <c r="M227" s="87" t="e">
        <f t="shared" si="11"/>
        <v>#DIV/0!</v>
      </c>
      <c r="N227" s="38"/>
    </row>
    <row r="228" spans="1:14" s="4" customFormat="1" ht="39" hidden="1">
      <c r="A228" s="17" t="s">
        <v>175</v>
      </c>
      <c r="B228" s="37" t="s">
        <v>102</v>
      </c>
      <c r="C228" s="37" t="s">
        <v>177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0"/>
        <v>0</v>
      </c>
      <c r="I228" s="14"/>
      <c r="J228" s="96"/>
      <c r="K228" s="96"/>
      <c r="L228" s="38"/>
      <c r="M228" s="87" t="e">
        <f t="shared" si="11"/>
        <v>#DIV/0!</v>
      </c>
      <c r="N228" s="38"/>
    </row>
    <row r="229" spans="1:14" s="4" customFormat="1" ht="12.75" hidden="1">
      <c r="A229" s="17" t="s">
        <v>164</v>
      </c>
      <c r="B229" s="37" t="s">
        <v>102</v>
      </c>
      <c r="C229" s="37" t="s">
        <v>177</v>
      </c>
      <c r="D229" s="37" t="s">
        <v>163</v>
      </c>
      <c r="E229" s="38">
        <v>60</v>
      </c>
      <c r="F229" s="38"/>
      <c r="G229" s="38">
        <v>18.1</v>
      </c>
      <c r="H229" s="85">
        <f t="shared" si="10"/>
        <v>0</v>
      </c>
      <c r="I229" s="14"/>
      <c r="J229" s="96"/>
      <c r="K229" s="96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338</v>
      </c>
      <c r="B230" s="37" t="s">
        <v>102</v>
      </c>
      <c r="C230" s="37" t="s">
        <v>250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0"/>
        <v>0</v>
      </c>
      <c r="I230" s="14"/>
      <c r="J230" s="96"/>
      <c r="K230" s="96"/>
      <c r="L230" s="38"/>
      <c r="M230" s="87" t="e">
        <f t="shared" si="11"/>
        <v>#DIV/0!</v>
      </c>
      <c r="N230" s="38"/>
    </row>
    <row r="231" spans="1:14" s="4" customFormat="1" ht="12.75" hidden="1">
      <c r="A231" s="22" t="s">
        <v>164</v>
      </c>
      <c r="B231" s="37" t="s">
        <v>102</v>
      </c>
      <c r="C231" s="37" t="s">
        <v>250</v>
      </c>
      <c r="D231" s="37" t="s">
        <v>163</v>
      </c>
      <c r="E231" s="38">
        <v>350</v>
      </c>
      <c r="F231" s="38"/>
      <c r="G231" s="38">
        <v>280.8</v>
      </c>
      <c r="H231" s="85">
        <f t="shared" si="10"/>
        <v>0</v>
      </c>
      <c r="I231" s="14"/>
      <c r="J231" s="96"/>
      <c r="K231" s="96"/>
      <c r="L231" s="38"/>
      <c r="M231" s="87" t="e">
        <f t="shared" si="11"/>
        <v>#DIV/0!</v>
      </c>
      <c r="N231" s="38"/>
    </row>
    <row r="232" spans="1:14" s="4" customFormat="1" ht="39" hidden="1">
      <c r="A232" s="22" t="s">
        <v>339</v>
      </c>
      <c r="B232" s="37" t="s">
        <v>102</v>
      </c>
      <c r="C232" s="37" t="s">
        <v>249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0"/>
        <v>0</v>
      </c>
      <c r="I232" s="52"/>
      <c r="J232" s="97"/>
      <c r="K232" s="97"/>
      <c r="L232" s="39"/>
      <c r="M232" s="87" t="e">
        <f t="shared" si="11"/>
        <v>#DIV/0!</v>
      </c>
      <c r="N232" s="38"/>
    </row>
    <row r="233" spans="1:14" s="4" customFormat="1" ht="12.75" hidden="1">
      <c r="A233" s="22" t="s">
        <v>164</v>
      </c>
      <c r="B233" s="37" t="s">
        <v>102</v>
      </c>
      <c r="C233" s="37" t="s">
        <v>249</v>
      </c>
      <c r="D233" s="37" t="s">
        <v>163</v>
      </c>
      <c r="E233" s="39">
        <f>250+8.9</f>
        <v>258.9</v>
      </c>
      <c r="F233" s="39"/>
      <c r="G233" s="39">
        <v>258.9</v>
      </c>
      <c r="H233" s="85">
        <f t="shared" si="10"/>
        <v>0</v>
      </c>
      <c r="I233" s="52"/>
      <c r="J233" s="97"/>
      <c r="K233" s="97"/>
      <c r="L233" s="39"/>
      <c r="M233" s="87" t="e">
        <f t="shared" si="11"/>
        <v>#DIV/0!</v>
      </c>
      <c r="N233" s="38"/>
    </row>
    <row r="234" spans="1:14" s="4" customFormat="1" ht="39" hidden="1">
      <c r="A234" s="22" t="s">
        <v>340</v>
      </c>
      <c r="B234" s="37" t="s">
        <v>102</v>
      </c>
      <c r="C234" s="37" t="s">
        <v>248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0"/>
        <v>0</v>
      </c>
      <c r="I234" s="14"/>
      <c r="J234" s="96"/>
      <c r="K234" s="96"/>
      <c r="L234" s="38"/>
      <c r="M234" s="87" t="e">
        <f t="shared" si="11"/>
        <v>#DIV/0!</v>
      </c>
      <c r="N234" s="38"/>
    </row>
    <row r="235" spans="1:14" s="4" customFormat="1" ht="12.75" hidden="1">
      <c r="A235" s="22" t="s">
        <v>164</v>
      </c>
      <c r="B235" s="37" t="s">
        <v>102</v>
      </c>
      <c r="C235" s="37" t="s">
        <v>248</v>
      </c>
      <c r="D235" s="37" t="s">
        <v>163</v>
      </c>
      <c r="E235" s="38">
        <v>20</v>
      </c>
      <c r="F235" s="38"/>
      <c r="G235" s="38">
        <v>20.4</v>
      </c>
      <c r="H235" s="85">
        <f t="shared" si="10"/>
        <v>0</v>
      </c>
      <c r="I235" s="14"/>
      <c r="J235" s="96"/>
      <c r="K235" s="96"/>
      <c r="L235" s="38"/>
      <c r="M235" s="87" t="e">
        <f t="shared" si="11"/>
        <v>#DIV/0!</v>
      </c>
      <c r="N235" s="38"/>
    </row>
    <row r="236" spans="1:14" s="4" customFormat="1" ht="52.5" hidden="1">
      <c r="A236" s="22" t="s">
        <v>341</v>
      </c>
      <c r="B236" s="37" t="s">
        <v>102</v>
      </c>
      <c r="C236" s="37" t="s">
        <v>247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0"/>
        <v>0</v>
      </c>
      <c r="I236" s="14"/>
      <c r="J236" s="96"/>
      <c r="K236" s="96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164</v>
      </c>
      <c r="B237" s="37" t="s">
        <v>102</v>
      </c>
      <c r="C237" s="37" t="s">
        <v>247</v>
      </c>
      <c r="D237" s="37" t="s">
        <v>163</v>
      </c>
      <c r="E237" s="38">
        <v>130</v>
      </c>
      <c r="F237" s="38"/>
      <c r="G237" s="38">
        <v>66.4</v>
      </c>
      <c r="H237" s="85">
        <f t="shared" si="10"/>
        <v>0</v>
      </c>
      <c r="I237" s="14"/>
      <c r="J237" s="96"/>
      <c r="K237" s="96"/>
      <c r="L237" s="38"/>
      <c r="M237" s="87" t="e">
        <f t="shared" si="11"/>
        <v>#DIV/0!</v>
      </c>
      <c r="N237" s="38"/>
    </row>
    <row r="238" spans="1:14" s="4" customFormat="1" ht="39" hidden="1">
      <c r="A238" s="17" t="s">
        <v>178</v>
      </c>
      <c r="B238" s="37" t="s">
        <v>102</v>
      </c>
      <c r="C238" s="60" t="s">
        <v>349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0"/>
        <v>0</v>
      </c>
      <c r="I238" s="14"/>
      <c r="J238" s="96"/>
      <c r="K238" s="96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164</v>
      </c>
      <c r="B239" s="37" t="s">
        <v>102</v>
      </c>
      <c r="C239" s="60" t="s">
        <v>349</v>
      </c>
      <c r="D239" s="37" t="s">
        <v>163</v>
      </c>
      <c r="E239" s="38">
        <f>-500-30.2+30745.1-8.9</f>
        <v>30205.999999999996</v>
      </c>
      <c r="F239" s="38"/>
      <c r="G239" s="38">
        <v>19809.8</v>
      </c>
      <c r="H239" s="85">
        <f t="shared" si="10"/>
        <v>0</v>
      </c>
      <c r="I239" s="14"/>
      <c r="J239" s="96"/>
      <c r="K239" s="96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66</v>
      </c>
      <c r="B240" s="11" t="s">
        <v>102</v>
      </c>
      <c r="C240" s="11" t="s">
        <v>105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0"/>
        <v>0</v>
      </c>
      <c r="I240" s="14"/>
      <c r="J240" s="89"/>
      <c r="K240" s="89"/>
      <c r="L240" s="13"/>
      <c r="M240" s="87" t="e">
        <f t="shared" si="11"/>
        <v>#DIV/0!</v>
      </c>
      <c r="N240" s="13"/>
    </row>
    <row r="241" spans="1:14" s="4" customFormat="1" ht="26.25" hidden="1">
      <c r="A241" s="17" t="s">
        <v>91</v>
      </c>
      <c r="B241" s="20" t="s">
        <v>102</v>
      </c>
      <c r="C241" s="20" t="s">
        <v>179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17" t="s">
        <v>180</v>
      </c>
      <c r="B242" s="20" t="s">
        <v>102</v>
      </c>
      <c r="C242" s="20" t="s">
        <v>181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164</v>
      </c>
      <c r="B243" s="20" t="s">
        <v>102</v>
      </c>
      <c r="C243" s="20" t="s">
        <v>181</v>
      </c>
      <c r="D243" s="20" t="s">
        <v>163</v>
      </c>
      <c r="E243" s="32">
        <v>70</v>
      </c>
      <c r="F243" s="32"/>
      <c r="G243" s="32"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342</v>
      </c>
      <c r="B244" s="20" t="s">
        <v>102</v>
      </c>
      <c r="C244" s="20" t="s">
        <v>254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164</v>
      </c>
      <c r="B245" s="20" t="s">
        <v>102</v>
      </c>
      <c r="C245" s="20" t="s">
        <v>254</v>
      </c>
      <c r="D245" s="20" t="s">
        <v>163</v>
      </c>
      <c r="E245" s="32">
        <v>428</v>
      </c>
      <c r="F245" s="32"/>
      <c r="G245" s="32"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343</v>
      </c>
      <c r="B246" s="20" t="s">
        <v>102</v>
      </c>
      <c r="C246" s="20" t="s">
        <v>253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164</v>
      </c>
      <c r="B247" s="20" t="s">
        <v>102</v>
      </c>
      <c r="C247" s="20" t="s">
        <v>253</v>
      </c>
      <c r="D247" s="20" t="s">
        <v>163</v>
      </c>
      <c r="E247" s="32">
        <v>130</v>
      </c>
      <c r="F247" s="32"/>
      <c r="G247" s="32"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344</v>
      </c>
      <c r="B248" s="20" t="s">
        <v>102</v>
      </c>
      <c r="C248" s="20" t="s">
        <v>252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164</v>
      </c>
      <c r="B249" s="20" t="s">
        <v>102</v>
      </c>
      <c r="C249" s="20" t="s">
        <v>252</v>
      </c>
      <c r="D249" s="20" t="s">
        <v>163</v>
      </c>
      <c r="E249" s="32">
        <v>11</v>
      </c>
      <c r="F249" s="32"/>
      <c r="G249" s="32"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6.25" hidden="1">
      <c r="A250" s="22" t="s">
        <v>345</v>
      </c>
      <c r="B250" s="20" t="s">
        <v>102</v>
      </c>
      <c r="C250" s="20" t="s">
        <v>251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164</v>
      </c>
      <c r="B251" s="20" t="s">
        <v>102</v>
      </c>
      <c r="C251" s="20" t="s">
        <v>251</v>
      </c>
      <c r="D251" s="20" t="s">
        <v>163</v>
      </c>
      <c r="E251" s="32">
        <v>30</v>
      </c>
      <c r="F251" s="32"/>
      <c r="G251" s="32"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182</v>
      </c>
      <c r="B252" s="20" t="s">
        <v>102</v>
      </c>
      <c r="C252" s="50" t="s">
        <v>348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164</v>
      </c>
      <c r="B253" s="20" t="s">
        <v>102</v>
      </c>
      <c r="C253" s="50" t="s">
        <v>348</v>
      </c>
      <c r="D253" s="20" t="s">
        <v>163</v>
      </c>
      <c r="E253" s="32">
        <f>-76.9+16392.6</f>
        <v>16315.699999999999</v>
      </c>
      <c r="F253" s="32"/>
      <c r="G253" s="32"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26.25" hidden="1">
      <c r="A254" s="17" t="s">
        <v>19</v>
      </c>
      <c r="B254" s="20" t="s">
        <v>102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39" hidden="1">
      <c r="A255" s="17" t="s">
        <v>26</v>
      </c>
      <c r="B255" s="20" t="s">
        <v>102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164</v>
      </c>
      <c r="B256" s="20" t="s">
        <v>102</v>
      </c>
      <c r="C256" s="50" t="s">
        <v>27</v>
      </c>
      <c r="D256" s="20" t="s">
        <v>163</v>
      </c>
      <c r="E256" s="32">
        <v>263</v>
      </c>
      <c r="F256" s="32"/>
      <c r="G256" s="32"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26.25" hidden="1">
      <c r="A257" s="17" t="s">
        <v>108</v>
      </c>
      <c r="B257" s="20" t="s">
        <v>102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142</v>
      </c>
      <c r="B258" s="20" t="s">
        <v>102</v>
      </c>
      <c r="C258" s="50" t="s">
        <v>21</v>
      </c>
      <c r="D258" s="20" t="s">
        <v>143</v>
      </c>
      <c r="E258" s="32">
        <v>2177.8</v>
      </c>
      <c r="F258" s="32"/>
      <c r="G258" s="32"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208</v>
      </c>
      <c r="B259" s="31" t="s">
        <v>102</v>
      </c>
      <c r="C259" s="31" t="s">
        <v>209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0"/>
        <v>0</v>
      </c>
      <c r="I259" s="19"/>
      <c r="J259" s="94"/>
      <c r="K259" s="94"/>
      <c r="L259" s="21"/>
      <c r="M259" s="87" t="e">
        <f t="shared" si="11"/>
        <v>#DIV/0!</v>
      </c>
      <c r="N259" s="21"/>
    </row>
    <row r="260" spans="1:14" s="4" customFormat="1" ht="52.5" hidden="1">
      <c r="A260" s="17" t="s">
        <v>277</v>
      </c>
      <c r="B260" s="31" t="s">
        <v>102</v>
      </c>
      <c r="C260" s="31" t="s">
        <v>278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0"/>
        <v>0</v>
      </c>
      <c r="I260" s="19"/>
      <c r="J260" s="94"/>
      <c r="K260" s="94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279</v>
      </c>
      <c r="B261" s="31" t="s">
        <v>102</v>
      </c>
      <c r="C261" s="31" t="s">
        <v>281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0"/>
        <v>0</v>
      </c>
      <c r="I261" s="19"/>
      <c r="J261" s="94"/>
      <c r="K261" s="94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164</v>
      </c>
      <c r="B262" s="31" t="s">
        <v>102</v>
      </c>
      <c r="C262" s="31" t="s">
        <v>281</v>
      </c>
      <c r="D262" s="20" t="s">
        <v>163</v>
      </c>
      <c r="E262" s="21">
        <v>650</v>
      </c>
      <c r="F262" s="21"/>
      <c r="G262" s="21">
        <v>299</v>
      </c>
      <c r="H262" s="85">
        <f t="shared" si="10"/>
        <v>0</v>
      </c>
      <c r="I262" s="19"/>
      <c r="J262" s="94"/>
      <c r="K262" s="94"/>
      <c r="L262" s="21"/>
      <c r="M262" s="87" t="e">
        <f t="shared" si="11"/>
        <v>#DIV/0!</v>
      </c>
      <c r="N262" s="21"/>
    </row>
    <row r="263" spans="1:14" s="4" customFormat="1" ht="26.25" hidden="1">
      <c r="A263" s="17" t="s">
        <v>280</v>
      </c>
      <c r="B263" s="31" t="s">
        <v>102</v>
      </c>
      <c r="C263" s="31" t="s">
        <v>282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0"/>
        <v>0</v>
      </c>
      <c r="I263" s="19"/>
      <c r="J263" s="94"/>
      <c r="K263" s="94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164</v>
      </c>
      <c r="B264" s="31" t="s">
        <v>102</v>
      </c>
      <c r="C264" s="31" t="s">
        <v>282</v>
      </c>
      <c r="D264" s="20" t="s">
        <v>163</v>
      </c>
      <c r="E264" s="21">
        <v>620</v>
      </c>
      <c r="F264" s="21"/>
      <c r="G264" s="21">
        <v>490.4</v>
      </c>
      <c r="H264" s="85">
        <f t="shared" si="10"/>
        <v>0</v>
      </c>
      <c r="I264" s="19"/>
      <c r="J264" s="94"/>
      <c r="K264" s="94"/>
      <c r="L264" s="21"/>
      <c r="M264" s="87" t="e">
        <f t="shared" si="11"/>
        <v>#DIV/0!</v>
      </c>
      <c r="N264" s="21"/>
    </row>
    <row r="265" spans="1:14" s="4" customFormat="1" ht="12.75" hidden="1">
      <c r="A265" s="17" t="s">
        <v>212</v>
      </c>
      <c r="B265" s="20" t="s">
        <v>106</v>
      </c>
      <c r="C265" s="20" t="s">
        <v>107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315</v>
      </c>
      <c r="B266" s="20" t="s">
        <v>106</v>
      </c>
      <c r="C266" s="20" t="s">
        <v>213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12.75" hidden="1">
      <c r="A267" s="17" t="s">
        <v>165</v>
      </c>
      <c r="B267" s="20" t="s">
        <v>106</v>
      </c>
      <c r="C267" s="20" t="s">
        <v>213</v>
      </c>
      <c r="D267" s="20" t="s">
        <v>166</v>
      </c>
      <c r="E267" s="32">
        <v>9237.1</v>
      </c>
      <c r="F267" s="32"/>
      <c r="G267" s="32"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26.25" hidden="1">
      <c r="A268" s="17" t="s">
        <v>200</v>
      </c>
      <c r="B268" s="20" t="s">
        <v>109</v>
      </c>
      <c r="C268" s="20" t="s">
        <v>110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108</v>
      </c>
      <c r="B269" s="20" t="s">
        <v>109</v>
      </c>
      <c r="C269" s="20" t="s">
        <v>210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12.75" hidden="1">
      <c r="A270" s="17" t="s">
        <v>165</v>
      </c>
      <c r="B270" s="20" t="s">
        <v>109</v>
      </c>
      <c r="C270" s="20" t="s">
        <v>210</v>
      </c>
      <c r="D270" s="20" t="s">
        <v>166</v>
      </c>
      <c r="E270" s="32">
        <v>9237.1</v>
      </c>
      <c r="F270" s="32"/>
      <c r="G270" s="32"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66" hidden="1">
      <c r="A271" s="28" t="s">
        <v>97</v>
      </c>
      <c r="B271" s="12" t="s">
        <v>131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6.25" hidden="1">
      <c r="A272" s="17" t="s">
        <v>91</v>
      </c>
      <c r="B272" s="12" t="s">
        <v>131</v>
      </c>
      <c r="C272" s="12" t="s">
        <v>183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8.75" hidden="1">
      <c r="A273" s="22" t="s">
        <v>346</v>
      </c>
      <c r="B273" s="31" t="s">
        <v>131</v>
      </c>
      <c r="C273" s="31" t="s">
        <v>184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164</v>
      </c>
      <c r="B274" s="31" t="s">
        <v>131</v>
      </c>
      <c r="C274" s="31" t="s">
        <v>184</v>
      </c>
      <c r="D274" s="31" t="s">
        <v>163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92.25" hidden="1">
      <c r="A275" s="22" t="s">
        <v>337</v>
      </c>
      <c r="B275" s="31" t="s">
        <v>131</v>
      </c>
      <c r="C275" s="31" t="s">
        <v>243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164</v>
      </c>
      <c r="B276" s="31" t="s">
        <v>131</v>
      </c>
      <c r="C276" s="31" t="s">
        <v>243</v>
      </c>
      <c r="D276" s="31" t="s">
        <v>163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78.75" hidden="1">
      <c r="A277" s="17" t="s">
        <v>314</v>
      </c>
      <c r="B277" s="31" t="s">
        <v>131</v>
      </c>
      <c r="C277" s="51" t="s">
        <v>241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164</v>
      </c>
      <c r="B278" s="31" t="s">
        <v>131</v>
      </c>
      <c r="C278" s="51" t="s">
        <v>241</v>
      </c>
      <c r="D278" s="31" t="s">
        <v>163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6.25" hidden="1">
      <c r="A279" s="17" t="s">
        <v>115</v>
      </c>
      <c r="B279" s="11" t="s">
        <v>2</v>
      </c>
      <c r="C279" s="11" t="s">
        <v>113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2" ref="H279:H286">F279/E279*100</f>
        <v>0</v>
      </c>
      <c r="I279" s="19"/>
      <c r="J279" s="91"/>
      <c r="K279" s="91"/>
      <c r="L279" s="18"/>
      <c r="M279" s="87" t="e">
        <f aca="true" t="shared" si="13" ref="M279:M286">K279/J279*100</f>
        <v>#DIV/0!</v>
      </c>
      <c r="N279" s="18"/>
    </row>
    <row r="280" spans="1:14" s="4" customFormat="1" ht="26.25" hidden="1">
      <c r="A280" s="28" t="s">
        <v>91</v>
      </c>
      <c r="B280" s="12" t="s">
        <v>2</v>
      </c>
      <c r="C280" s="12" t="s">
        <v>195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6.25" hidden="1">
      <c r="A281" s="17" t="s">
        <v>356</v>
      </c>
      <c r="B281" s="12" t="s">
        <v>2</v>
      </c>
      <c r="C281" s="12" t="s">
        <v>357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12.75" hidden="1">
      <c r="A282" s="17" t="s">
        <v>164</v>
      </c>
      <c r="B282" s="12" t="s">
        <v>2</v>
      </c>
      <c r="C282" s="12" t="s">
        <v>357</v>
      </c>
      <c r="D282" s="12" t="s">
        <v>163</v>
      </c>
      <c r="E282" s="13">
        <v>11071.4</v>
      </c>
      <c r="F282" s="13"/>
      <c r="G282" s="13"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114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2"/>
        <v>#DIV/0!</v>
      </c>
      <c r="I283" s="14"/>
      <c r="J283" s="89"/>
      <c r="K283" s="89"/>
      <c r="L283" s="13"/>
      <c r="M283" s="87" t="e">
        <f t="shared" si="13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196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2"/>
        <v>#DIV/0!</v>
      </c>
      <c r="I285" s="14"/>
      <c r="J285" s="90"/>
      <c r="K285" s="90"/>
      <c r="L285" s="32"/>
      <c r="M285" s="87" t="e">
        <f t="shared" si="13"/>
        <v>#DIV/0!</v>
      </c>
      <c r="N285" s="32"/>
    </row>
    <row r="286" spans="1:14" s="4" customFormat="1" ht="25.5" customHeight="1" hidden="1">
      <c r="A286" s="22" t="s">
        <v>164</v>
      </c>
      <c r="B286" s="31" t="s">
        <v>2</v>
      </c>
      <c r="C286" s="31" t="s">
        <v>1</v>
      </c>
      <c r="D286" s="31" t="s">
        <v>163</v>
      </c>
      <c r="E286" s="32">
        <f>-5702.9+5702.9</f>
        <v>0</v>
      </c>
      <c r="F286" s="32"/>
      <c r="G286" s="32">
        <f>-5702.9+5702.9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ht="52.5" hidden="1">
      <c r="A287" s="17" t="s">
        <v>135</v>
      </c>
      <c r="B287" s="31" t="s">
        <v>211</v>
      </c>
      <c r="C287" s="31" t="s">
        <v>136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211</v>
      </c>
      <c r="C288" s="31" t="s">
        <v>139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6.25" hidden="1">
      <c r="A289" s="23" t="s">
        <v>324</v>
      </c>
      <c r="B289" s="31" t="s">
        <v>211</v>
      </c>
      <c r="C289" s="31" t="s">
        <v>237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23" t="s">
        <v>137</v>
      </c>
      <c r="B290" s="31" t="s">
        <v>211</v>
      </c>
      <c r="C290" s="31" t="s">
        <v>237</v>
      </c>
      <c r="D290" s="31" t="s">
        <v>138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6.25" hidden="1">
      <c r="A291" s="17" t="s">
        <v>111</v>
      </c>
      <c r="B291" s="31" t="s">
        <v>211</v>
      </c>
      <c r="C291" s="31" t="s">
        <v>112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6.25" hidden="1">
      <c r="A292" s="17" t="s">
        <v>91</v>
      </c>
      <c r="B292" s="31" t="s">
        <v>211</v>
      </c>
      <c r="C292" s="31" t="s">
        <v>194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9" hidden="1">
      <c r="A293" s="17" t="s">
        <v>197</v>
      </c>
      <c r="B293" s="31" t="s">
        <v>211</v>
      </c>
      <c r="C293" s="51" t="s">
        <v>347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164</v>
      </c>
      <c r="B294" s="31" t="s">
        <v>211</v>
      </c>
      <c r="C294" s="51" t="s">
        <v>347</v>
      </c>
      <c r="D294" s="31" t="s">
        <v>163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208</v>
      </c>
      <c r="B295" s="31" t="s">
        <v>211</v>
      </c>
      <c r="C295" s="51" t="s">
        <v>209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2.5" hidden="1">
      <c r="A296" s="17" t="s">
        <v>301</v>
      </c>
      <c r="B296" s="31" t="s">
        <v>211</v>
      </c>
      <c r="C296" s="31" t="s">
        <v>302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303</v>
      </c>
      <c r="B297" s="31" t="s">
        <v>211</v>
      </c>
      <c r="C297" s="31" t="s">
        <v>304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164</v>
      </c>
      <c r="B298" s="31" t="s">
        <v>211</v>
      </c>
      <c r="C298" s="31" t="s">
        <v>304</v>
      </c>
      <c r="D298" s="31" t="s">
        <v>163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305</v>
      </c>
      <c r="B299" s="31" t="s">
        <v>211</v>
      </c>
      <c r="C299" s="31" t="s">
        <v>306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164</v>
      </c>
      <c r="B300" s="31" t="s">
        <v>211</v>
      </c>
      <c r="C300" s="31" t="s">
        <v>306</v>
      </c>
      <c r="D300" s="31" t="s">
        <v>163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307</v>
      </c>
      <c r="B301" s="31" t="s">
        <v>211</v>
      </c>
      <c r="C301" s="31" t="s">
        <v>308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164</v>
      </c>
      <c r="B302" s="31" t="s">
        <v>211</v>
      </c>
      <c r="C302" s="31" t="s">
        <v>308</v>
      </c>
      <c r="D302" s="31" t="s">
        <v>163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116</v>
      </c>
      <c r="C303" s="63" t="s">
        <v>73</v>
      </c>
      <c r="D303" s="63" t="s">
        <v>58</v>
      </c>
      <c r="E303" s="64">
        <f>E304+E311</f>
        <v>679</v>
      </c>
      <c r="F303" s="64">
        <f>F304+F311</f>
        <v>141.3</v>
      </c>
      <c r="G303" s="83">
        <f>F303/F324*100</f>
        <v>2.5063412384483033</v>
      </c>
      <c r="H303" s="80">
        <f>F303/E303*100</f>
        <v>20.8100147275405</v>
      </c>
      <c r="I303" s="65"/>
      <c r="J303" s="101">
        <f>J304+J311</f>
        <v>350</v>
      </c>
      <c r="K303" s="101">
        <f>K304+K311</f>
        <v>66.3</v>
      </c>
      <c r="L303" s="83">
        <f>K303/K324*100</f>
        <v>0.9507420950742094</v>
      </c>
      <c r="M303" s="83">
        <f>K303/J303*100</f>
        <v>18.942857142857143</v>
      </c>
      <c r="N303" s="80">
        <f>F303/K303*100</f>
        <v>213.1221719457014</v>
      </c>
    </row>
    <row r="304" spans="1:14" ht="12.75">
      <c r="A304" s="25" t="s">
        <v>117</v>
      </c>
      <c r="B304" s="48">
        <v>1001</v>
      </c>
      <c r="C304" s="12" t="s">
        <v>73</v>
      </c>
      <c r="D304" s="11" t="s">
        <v>58</v>
      </c>
      <c r="E304" s="18">
        <v>679</v>
      </c>
      <c r="F304" s="91">
        <v>141.3</v>
      </c>
      <c r="G304" s="18"/>
      <c r="H304" s="85">
        <f>F304/E304*100</f>
        <v>20.8100147275405</v>
      </c>
      <c r="I304" s="19"/>
      <c r="J304" s="91">
        <v>350</v>
      </c>
      <c r="K304" s="91">
        <v>66.3</v>
      </c>
      <c r="L304" s="18"/>
      <c r="M304" s="88">
        <f>K304/J304*100</f>
        <v>18.942857142857143</v>
      </c>
      <c r="N304" s="18"/>
    </row>
    <row r="305" spans="1:14" ht="26.25" hidden="1">
      <c r="A305" s="17" t="s">
        <v>185</v>
      </c>
      <c r="B305" s="66">
        <v>1001</v>
      </c>
      <c r="C305" s="31" t="s">
        <v>186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94"/>
      <c r="K305" s="94"/>
      <c r="L305" s="21"/>
      <c r="M305" s="88" t="e">
        <f>K305/J305*100</f>
        <v>#DIV/0!</v>
      </c>
      <c r="N305" s="21"/>
    </row>
    <row r="306" spans="1:14" ht="39" hidden="1">
      <c r="A306" s="17" t="s">
        <v>232</v>
      </c>
      <c r="B306" s="66">
        <v>1001</v>
      </c>
      <c r="C306" s="31" t="s">
        <v>187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4"/>
      <c r="K306" s="94"/>
      <c r="L306" s="21"/>
      <c r="M306" s="88" t="e">
        <f>K306/J306*100</f>
        <v>#DIV/0!</v>
      </c>
      <c r="N306" s="21"/>
    </row>
    <row r="307" spans="1:14" ht="12.75" hidden="1">
      <c r="A307" s="17" t="s">
        <v>158</v>
      </c>
      <c r="B307" s="66">
        <v>1001</v>
      </c>
      <c r="C307" s="31" t="s">
        <v>187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98"/>
      <c r="K307" s="98"/>
      <c r="L307" s="40"/>
      <c r="M307" s="88" t="e">
        <f>K307/J307*100</f>
        <v>#DIV/0!</v>
      </c>
      <c r="N307" s="21"/>
    </row>
    <row r="308" spans="1:14" ht="26.2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89"/>
      <c r="K308" s="89"/>
      <c r="L308" s="13"/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26.25" hidden="1">
      <c r="A310" s="17" t="s">
        <v>137</v>
      </c>
      <c r="B310" s="12" t="s">
        <v>32</v>
      </c>
      <c r="C310" s="12" t="s">
        <v>52</v>
      </c>
      <c r="D310" s="12" t="s">
        <v>138</v>
      </c>
      <c r="E310" s="13">
        <v>661.5</v>
      </c>
      <c r="F310" s="13"/>
      <c r="G310" s="13">
        <v>381.7</v>
      </c>
      <c r="H310" s="13"/>
      <c r="I310" s="14"/>
      <c r="J310" s="89"/>
      <c r="K310" s="89"/>
      <c r="L310" s="13"/>
      <c r="M310" s="13"/>
      <c r="N310" s="13"/>
    </row>
    <row r="311" spans="1:14" ht="12.75">
      <c r="A311" s="25" t="s">
        <v>378</v>
      </c>
      <c r="B311" s="12" t="s">
        <v>379</v>
      </c>
      <c r="C311" s="12" t="s">
        <v>73</v>
      </c>
      <c r="D311" s="12" t="s">
        <v>58</v>
      </c>
      <c r="E311" s="13">
        <v>0</v>
      </c>
      <c r="F311" s="13">
        <v>0</v>
      </c>
      <c r="G311" s="13"/>
      <c r="H311" s="13"/>
      <c r="I311" s="14"/>
      <c r="J311" s="89">
        <v>0</v>
      </c>
      <c r="K311" s="89">
        <v>0</v>
      </c>
      <c r="L311" s="13"/>
      <c r="M311" s="13"/>
      <c r="N311" s="13"/>
    </row>
    <row r="312" spans="1:14" ht="12.75">
      <c r="A312" s="62" t="s">
        <v>226</v>
      </c>
      <c r="B312" s="34" t="s">
        <v>4</v>
      </c>
      <c r="C312" s="34" t="s">
        <v>73</v>
      </c>
      <c r="D312" s="34" t="s">
        <v>58</v>
      </c>
      <c r="E312" s="35">
        <f>E313</f>
        <v>57.6</v>
      </c>
      <c r="F312" s="35">
        <f>F313</f>
        <v>0</v>
      </c>
      <c r="G312" s="83">
        <f>F312/F324*100</f>
        <v>0</v>
      </c>
      <c r="H312" s="80">
        <f aca="true" t="shared" si="14" ref="H312:H317">F312/E312*100</f>
        <v>0</v>
      </c>
      <c r="I312" s="14"/>
      <c r="J312" s="93">
        <f>J313</f>
        <v>377</v>
      </c>
      <c r="K312" s="93">
        <f>K313</f>
        <v>68.6</v>
      </c>
      <c r="L312" s="83">
        <f>K312/K324*100</f>
        <v>0.9837240983724096</v>
      </c>
      <c r="M312" s="83">
        <f>K312/J312*100</f>
        <v>18.19628647214854</v>
      </c>
      <c r="N312" s="80">
        <f>F312/K312*100</f>
        <v>0</v>
      </c>
    </row>
    <row r="313" spans="1:14" ht="12.75">
      <c r="A313" s="27" t="s">
        <v>367</v>
      </c>
      <c r="B313" s="12" t="s">
        <v>368</v>
      </c>
      <c r="C313" s="12" t="s">
        <v>73</v>
      </c>
      <c r="D313" s="12" t="s">
        <v>58</v>
      </c>
      <c r="E313" s="13">
        <v>57.6</v>
      </c>
      <c r="F313" s="13">
        <v>0</v>
      </c>
      <c r="G313" s="13"/>
      <c r="H313" s="85">
        <f t="shared" si="14"/>
        <v>0</v>
      </c>
      <c r="I313" s="14"/>
      <c r="J313" s="89">
        <v>377</v>
      </c>
      <c r="K313" s="89">
        <v>68.6</v>
      </c>
      <c r="L313" s="13"/>
      <c r="M313" s="88">
        <f>K313/J313*100</f>
        <v>18.19628647214854</v>
      </c>
      <c r="N313" s="13"/>
    </row>
    <row r="314" spans="1:14" ht="12.75">
      <c r="A314" s="62" t="s">
        <v>369</v>
      </c>
      <c r="B314" s="34" t="s">
        <v>370</v>
      </c>
      <c r="C314" s="34" t="s">
        <v>73</v>
      </c>
      <c r="D314" s="34" t="s">
        <v>58</v>
      </c>
      <c r="E314" s="35">
        <f>E315</f>
        <v>100</v>
      </c>
      <c r="F314" s="35">
        <f>F315</f>
        <v>22.6</v>
      </c>
      <c r="G314" s="83">
        <f>F314/F324*100</f>
        <v>0.4008726963123259</v>
      </c>
      <c r="H314" s="80">
        <f t="shared" si="14"/>
        <v>22.6</v>
      </c>
      <c r="I314" s="14"/>
      <c r="J314" s="35">
        <f>J315</f>
        <v>50</v>
      </c>
      <c r="K314" s="35">
        <f>K315</f>
        <v>1.6</v>
      </c>
      <c r="L314" s="83">
        <f>K314/K324*100</f>
        <v>0.022944002294400228</v>
      </c>
      <c r="M314" s="83">
        <f>K314/J314*100</f>
        <v>3.2</v>
      </c>
      <c r="N314" s="80">
        <f>F314/K314*100</f>
        <v>1412.5</v>
      </c>
    </row>
    <row r="315" spans="1:14" ht="12.75">
      <c r="A315" s="27" t="s">
        <v>382</v>
      </c>
      <c r="B315" s="12" t="s">
        <v>383</v>
      </c>
      <c r="C315" s="12" t="s">
        <v>73</v>
      </c>
      <c r="D315" s="12" t="s">
        <v>58</v>
      </c>
      <c r="E315" s="13">
        <v>100</v>
      </c>
      <c r="F315" s="13">
        <v>22.6</v>
      </c>
      <c r="G315" s="83"/>
      <c r="H315" s="85">
        <f t="shared" si="14"/>
        <v>22.6</v>
      </c>
      <c r="I315" s="14"/>
      <c r="J315" s="89">
        <v>50</v>
      </c>
      <c r="K315" s="89">
        <v>1.6</v>
      </c>
      <c r="L315" s="83"/>
      <c r="M315" s="88">
        <f>K315/J315*100</f>
        <v>3.2</v>
      </c>
      <c r="N315" s="80"/>
    </row>
    <row r="316" spans="1:14" ht="39">
      <c r="A316" s="33" t="s">
        <v>373</v>
      </c>
      <c r="B316" s="34" t="s">
        <v>371</v>
      </c>
      <c r="C316" s="34" t="s">
        <v>73</v>
      </c>
      <c r="D316" s="34" t="s">
        <v>58</v>
      </c>
      <c r="E316" s="35">
        <f>E317</f>
        <v>0</v>
      </c>
      <c r="F316" s="35">
        <f>F317</f>
        <v>0</v>
      </c>
      <c r="G316" s="81">
        <f>F316/F324*100</f>
        <v>0</v>
      </c>
      <c r="H316" s="85"/>
      <c r="I316" s="36"/>
      <c r="J316" s="93">
        <f>J317</f>
        <v>0</v>
      </c>
      <c r="K316" s="93">
        <f>K317</f>
        <v>0</v>
      </c>
      <c r="L316" s="81">
        <f>K316/K324*100</f>
        <v>0</v>
      </c>
      <c r="M316" s="85"/>
      <c r="N316" s="80"/>
    </row>
    <row r="317" spans="1:14" ht="26.25">
      <c r="A317" s="25" t="s">
        <v>374</v>
      </c>
      <c r="B317" s="12" t="s">
        <v>372</v>
      </c>
      <c r="C317" s="12" t="s">
        <v>73</v>
      </c>
      <c r="D317" s="12" t="s">
        <v>58</v>
      </c>
      <c r="E317" s="13">
        <v>0</v>
      </c>
      <c r="F317" s="13">
        <v>0</v>
      </c>
      <c r="G317" s="13"/>
      <c r="H317" s="85"/>
      <c r="I317" s="14"/>
      <c r="J317" s="89">
        <v>0</v>
      </c>
      <c r="K317" s="89">
        <v>0</v>
      </c>
      <c r="L317" s="13"/>
      <c r="M317" s="85"/>
      <c r="N317" s="13"/>
    </row>
    <row r="318" spans="1:14" ht="26.25" hidden="1">
      <c r="A318" s="17" t="s">
        <v>129</v>
      </c>
      <c r="B318" s="12" t="s">
        <v>6</v>
      </c>
      <c r="C318" s="12" t="s">
        <v>130</v>
      </c>
      <c r="D318" s="12" t="s">
        <v>58</v>
      </c>
      <c r="E318" s="13">
        <f>E319</f>
        <v>590864</v>
      </c>
      <c r="F318" s="13"/>
      <c r="G318" s="13">
        <f>G319</f>
        <v>528516</v>
      </c>
      <c r="H318" s="13"/>
      <c r="I318" s="14"/>
      <c r="J318" s="89"/>
      <c r="K318" s="89"/>
      <c r="L318" s="13"/>
      <c r="M318" s="13"/>
      <c r="N318" s="13"/>
    </row>
    <row r="319" spans="1:14" ht="39" hidden="1">
      <c r="A319" s="61" t="s">
        <v>7</v>
      </c>
      <c r="B319" s="12" t="s">
        <v>6</v>
      </c>
      <c r="C319" s="12" t="s">
        <v>8</v>
      </c>
      <c r="D319" s="12" t="s">
        <v>58</v>
      </c>
      <c r="E319" s="13">
        <f>E320+E322</f>
        <v>590864</v>
      </c>
      <c r="F319" s="13"/>
      <c r="G319" s="13">
        <f>G320+G322</f>
        <v>528516</v>
      </c>
      <c r="H319" s="13"/>
      <c r="I319" s="14"/>
      <c r="J319" s="89"/>
      <c r="K319" s="89"/>
      <c r="L319" s="13"/>
      <c r="M319" s="13"/>
      <c r="N319" s="13"/>
    </row>
    <row r="320" spans="1:14" ht="78.75" hidden="1">
      <c r="A320" s="17" t="s">
        <v>9</v>
      </c>
      <c r="B320" s="12" t="s">
        <v>6</v>
      </c>
      <c r="C320" s="12" t="s">
        <v>10</v>
      </c>
      <c r="D320" s="12" t="s">
        <v>58</v>
      </c>
      <c r="E320" s="13">
        <f>E321</f>
        <v>590854</v>
      </c>
      <c r="F320" s="13"/>
      <c r="G320" s="13">
        <f>G321</f>
        <v>528506</v>
      </c>
      <c r="H320" s="13"/>
      <c r="I320" s="14"/>
      <c r="J320" s="89"/>
      <c r="K320" s="89"/>
      <c r="L320" s="13"/>
      <c r="M320" s="13"/>
      <c r="N320" s="13"/>
    </row>
    <row r="321" spans="1:14" ht="12.75" hidden="1">
      <c r="A321" s="17" t="s">
        <v>5</v>
      </c>
      <c r="B321" s="12" t="s">
        <v>6</v>
      </c>
      <c r="C321" s="12" t="s">
        <v>10</v>
      </c>
      <c r="D321" s="12" t="s">
        <v>11</v>
      </c>
      <c r="E321" s="13">
        <v>590854</v>
      </c>
      <c r="F321" s="13"/>
      <c r="G321" s="13">
        <v>528506</v>
      </c>
      <c r="H321" s="13"/>
      <c r="I321" s="14"/>
      <c r="J321" s="89"/>
      <c r="K321" s="89"/>
      <c r="L321" s="13"/>
      <c r="M321" s="13"/>
      <c r="N321" s="13"/>
    </row>
    <row r="322" spans="1:14" ht="52.5" hidden="1">
      <c r="A322" s="17" t="s">
        <v>12</v>
      </c>
      <c r="B322" s="12" t="s">
        <v>6</v>
      </c>
      <c r="C322" s="12" t="s">
        <v>13</v>
      </c>
      <c r="D322" s="12" t="s">
        <v>58</v>
      </c>
      <c r="E322" s="13">
        <f>E323</f>
        <v>10</v>
      </c>
      <c r="F322" s="13"/>
      <c r="G322" s="13">
        <f>G323</f>
        <v>10</v>
      </c>
      <c r="H322" s="13"/>
      <c r="I322" s="14"/>
      <c r="J322" s="89"/>
      <c r="K322" s="89"/>
      <c r="L322" s="13"/>
      <c r="M322" s="13"/>
      <c r="N322" s="13"/>
    </row>
    <row r="323" spans="1:14" ht="12.75" hidden="1">
      <c r="A323" s="17" t="s">
        <v>5</v>
      </c>
      <c r="B323" s="12" t="s">
        <v>6</v>
      </c>
      <c r="C323" s="12" t="s">
        <v>13</v>
      </c>
      <c r="D323" s="12" t="s">
        <v>11</v>
      </c>
      <c r="E323" s="13">
        <v>10</v>
      </c>
      <c r="F323" s="13"/>
      <c r="G323" s="13">
        <v>10</v>
      </c>
      <c r="H323" s="13"/>
      <c r="I323" s="14"/>
      <c r="J323" s="89"/>
      <c r="K323" s="89"/>
      <c r="L323" s="13"/>
      <c r="M323" s="13"/>
      <c r="N323" s="13"/>
    </row>
    <row r="324" spans="1:14" ht="12.75">
      <c r="A324" s="33" t="s">
        <v>70</v>
      </c>
      <c r="B324" s="67"/>
      <c r="C324" s="67"/>
      <c r="D324" s="67"/>
      <c r="E324" s="93">
        <f>E15+E82+E87+E131+E151+E175+E224+E303+E316+E312+E314</f>
        <v>33603</v>
      </c>
      <c r="F324" s="93">
        <f>F15+F82+F87+F131+F151+F175+F224+F303+F316+F312+F314</f>
        <v>5637.700000000001</v>
      </c>
      <c r="G324" s="81">
        <v>100</v>
      </c>
      <c r="H324" s="80">
        <f>F324/E324*100</f>
        <v>16.777371068059402</v>
      </c>
      <c r="I324" s="36"/>
      <c r="J324" s="93">
        <f>J15+J82+J87+J131+J151+J175+J224+J303+J316+J312+J314</f>
        <v>38784</v>
      </c>
      <c r="K324" s="93">
        <f>K15+K82+K87+K131+K151+K175+K224+K303+K316+K312+K314</f>
        <v>6973.500000000001</v>
      </c>
      <c r="L324" s="81">
        <v>100</v>
      </c>
      <c r="M324" s="81">
        <f>K324/J324*100</f>
        <v>17.98035272277228</v>
      </c>
      <c r="N324" s="80">
        <f>F324/K324*100</f>
        <v>80.84462608446262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2015-08-25T06:35:49Z</cp:lastPrinted>
  <dcterms:created xsi:type="dcterms:W3CDTF">2003-07-23T10:25:27Z</dcterms:created>
  <dcterms:modified xsi:type="dcterms:W3CDTF">2016-05-19T14:40:47Z</dcterms:modified>
  <cp:category/>
  <cp:version/>
  <cp:contentType/>
  <cp:contentStatus/>
</cp:coreProperties>
</file>