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квартал'!$A$1:$N$320</definedName>
  </definedNames>
  <calcPr fullCalcOnLoad="1"/>
</workbook>
</file>

<file path=xl/sharedStrings.xml><?xml version="1.0" encoding="utf-8"?>
<sst xmlns="http://schemas.openxmlformats.org/spreadsheetml/2006/main" count="1238" uniqueCount="384">
  <si>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</si>
  <si>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</si>
  <si>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</si>
  <si>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</si>
  <si>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</si>
  <si>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</si>
  <si>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</si>
  <si>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</si>
  <si>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</si>
  <si>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</si>
  <si>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</si>
  <si>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</si>
  <si>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</si>
  <si>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</si>
  <si>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</si>
  <si>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</si>
  <si>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</si>
  <si>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</si>
  <si>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</si>
  <si>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</si>
  <si>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</si>
  <si>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</si>
  <si>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</si>
  <si>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</si>
  <si>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</si>
  <si>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</si>
  <si>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</si>
  <si>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</si>
  <si>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</si>
  <si>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</si>
  <si>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</si>
  <si>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</si>
  <si>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</si>
  <si>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</si>
  <si>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</si>
  <si>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</si>
  <si>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</si>
  <si>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</si>
  <si>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</si>
  <si>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</si>
  <si>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</si>
  <si>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</si>
  <si>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</si>
  <si>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</si>
  <si>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</si>
  <si>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</si>
  <si>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</si>
  <si>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</si>
  <si>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</si>
  <si>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</si>
  <si>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</si>
  <si>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</si>
  <si>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</si>
  <si>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</si>
  <si>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</si>
  <si>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</si>
  <si>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</si>
  <si>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</si>
  <si>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</si>
  <si>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</si>
  <si>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</si>
  <si>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</si>
  <si>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</si>
  <si>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</si>
  <si>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</si>
  <si>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</si>
  <si>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</si>
  <si>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</si>
  <si>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</si>
  <si>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</si>
  <si>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</si>
  <si>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</si>
  <si>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</si>
  <si>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</si>
  <si>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</si>
  <si>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</si>
  <si>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</si>
  <si>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</si>
  <si>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</si>
  <si>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</si>
  <si>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</si>
  <si>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</si>
  <si>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</si>
  <si>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</si>
  <si>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</si>
  <si>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</si>
  <si>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</si>
  <si>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</si>
  <si>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</si>
  <si>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</si>
  <si>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</si>
  <si>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</si>
  <si>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</si>
  <si>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</si>
  <si>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</si>
  <si>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</si>
  <si>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</si>
  <si>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</si>
  <si>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</si>
  <si>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</si>
  <si>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</si>
  <si>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</si>
  <si>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</si>
  <si>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</si>
  <si>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</si>
  <si>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</si>
  <si>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</si>
  <si>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</si>
  <si>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</si>
  <si>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</si>
  <si>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</si>
  <si>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</si>
  <si>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</si>
  <si>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</si>
  <si>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</si>
  <si>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</si>
  <si>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</si>
  <si>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</si>
  <si>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</si>
  <si>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</si>
  <si>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</si>
  <si>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</si>
  <si>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</si>
  <si>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</si>
  <si>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</si>
  <si>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</si>
  <si>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</si>
  <si>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</si>
  <si>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</si>
  <si>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</si>
  <si>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</si>
  <si>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</si>
  <si>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</si>
  <si>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</si>
  <si>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</si>
  <si>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</si>
  <si>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</si>
  <si>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</si>
  <si>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</si>
  <si>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</si>
  <si>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</si>
  <si>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</si>
  <si>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</si>
  <si>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</si>
  <si>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</si>
  <si>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</si>
  <si>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</si>
  <si>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</si>
  <si>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</si>
  <si>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</si>
  <si>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</si>
  <si>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</si>
  <si>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</si>
  <si>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</si>
  <si>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</si>
  <si>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</si>
  <si>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</si>
  <si>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</si>
  <si>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</si>
  <si>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</si>
  <si>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</si>
  <si>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</si>
  <si>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</si>
  <si>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</si>
  <si>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</si>
  <si>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</si>
  <si>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</si>
  <si>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</si>
  <si>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</si>
  <si>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</si>
  <si>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</si>
  <si>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</si>
  <si>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</si>
  <si>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</si>
  <si>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</si>
  <si>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</si>
  <si>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</si>
  <si>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</si>
  <si>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</si>
  <si>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</si>
  <si>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</si>
  <si>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</si>
  <si>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</si>
  <si>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</si>
  <si>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</si>
  <si>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</si>
  <si>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</si>
  <si>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</si>
  <si>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</si>
  <si>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</si>
  <si>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</si>
  <si>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</si>
  <si>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</si>
  <si>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</si>
  <si>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</si>
  <si>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</si>
  <si>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</si>
  <si>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</si>
  <si>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</si>
  <si>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</si>
  <si>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</si>
  <si>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</si>
  <si>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</si>
  <si>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</si>
  <si>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</si>
  <si>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</si>
  <si>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</si>
  <si>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</si>
  <si>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</si>
  <si>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</si>
  <si>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</si>
  <si>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</si>
  <si>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</si>
  <si>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</si>
  <si>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</si>
  <si>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</si>
  <si>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</si>
  <si>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</si>
  <si>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</si>
  <si>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</si>
  <si>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</si>
  <si>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</si>
  <si>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</si>
  <si>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</si>
  <si>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</si>
  <si>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</si>
  <si>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</si>
  <si>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</si>
  <si>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</si>
  <si>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</si>
  <si>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</si>
  <si>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</si>
  <si>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</si>
  <si>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</si>
  <si>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</si>
  <si>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</si>
  <si>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</si>
  <si>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</si>
  <si>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</si>
  <si>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</si>
  <si>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</si>
  <si>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</si>
  <si>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</si>
  <si>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</si>
  <si>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</si>
  <si>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</si>
  <si>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</si>
  <si>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</si>
  <si>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</si>
  <si>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</si>
  <si>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</si>
  <si>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</si>
  <si>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</si>
  <si>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</si>
  <si>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</si>
  <si>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</si>
  <si>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</si>
  <si>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</si>
  <si>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</si>
  <si>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</si>
  <si>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</si>
  <si>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</si>
  <si>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</si>
  <si>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</si>
  <si>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</si>
  <si>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</si>
  <si>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</si>
  <si>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</si>
  <si>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</si>
  <si>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</si>
  <si>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</si>
  <si>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</si>
  <si>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</si>
  <si>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</si>
  <si>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</si>
  <si>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</si>
  <si>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</si>
  <si>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</si>
  <si>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</si>
  <si>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</si>
  <si>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</si>
  <si>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</si>
  <si>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</si>
  <si>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</si>
  <si>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</si>
  <si>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</si>
  <si>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</si>
  <si>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</si>
  <si>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</si>
  <si>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</si>
  <si>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</si>
  <si>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</si>
  <si>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</si>
  <si>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</si>
  <si>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</si>
  <si>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</si>
  <si>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</si>
  <si>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</si>
  <si>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</si>
  <si>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</si>
  <si>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</si>
  <si>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</si>
  <si>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</si>
  <si>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</si>
  <si>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</si>
  <si>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</si>
  <si>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</si>
  <si>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</si>
  <si>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</si>
  <si>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</si>
  <si>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</si>
  <si>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</si>
  <si>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</si>
  <si>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</si>
  <si>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</si>
  <si>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</si>
  <si>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</si>
  <si>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</si>
  <si>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</si>
  <si>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</si>
  <si>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</si>
  <si>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</si>
  <si>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</si>
  <si>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</si>
  <si>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</si>
  <si>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</si>
  <si>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</si>
  <si>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</si>
  <si>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</si>
  <si>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</si>
  <si>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</si>
  <si>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</si>
  <si>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</si>
  <si>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</si>
  <si>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</si>
  <si>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</si>
  <si>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</si>
  <si>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</si>
  <si>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</si>
  <si>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</si>
  <si>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</si>
  <si>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</si>
  <si>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</si>
  <si>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</si>
  <si>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</si>
  <si>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</si>
  <si>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</si>
  <si>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</si>
  <si>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</si>
  <si>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</si>
  <si>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</si>
  <si>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</si>
  <si>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</si>
  <si>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</si>
  <si>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</si>
  <si>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</si>
  <si>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</si>
  <si>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</si>
  <si>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</si>
  <si>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</si>
  <si>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</si>
  <si>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</si>
  <si>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</si>
  <si>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</si>
  <si>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</si>
  <si>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</si>
  <si>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</si>
  <si>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</si>
  <si>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</si>
  <si>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</si>
  <si>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</si>
  <si>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</si>
  <si>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</si>
  <si>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</si>
  <si>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2015 год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</si>
  <si>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</si>
  <si>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</si>
  <si>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</si>
  <si>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</si>
  <si>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</si>
  <si>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</si>
  <si>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2016 года</t>
  </si>
  <si>
    <t>Исполнение расходов за 1 полугодие текущего года в сравнение с аналогичным периодом 2015 года</t>
  </si>
  <si>
    <t>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</si>
</sst>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0"/>
  <sheetViews>
    <sheetView tabSelected="1" view="pageBreakPreview" zoomScaleSheetLayoutView="100" workbookViewId="0" topLeftCell="A109">
      <selection activeCell="K313" sqref="K313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359</v>
      </c>
      <c r="H1" s="2"/>
      <c r="I1" s="2"/>
      <c r="J1" s="2"/>
      <c r="K1" s="2"/>
      <c r="L1" s="2"/>
      <c r="M1" s="2"/>
    </row>
    <row r="2" spans="7:13" ht="15">
      <c r="G2" s="2" t="s">
        <v>371</v>
      </c>
      <c r="H2" s="2"/>
      <c r="I2" s="2"/>
      <c r="J2" s="2"/>
      <c r="K2" s="2"/>
      <c r="L2" s="2"/>
      <c r="M2" s="2"/>
    </row>
    <row r="3" spans="7:13" ht="15">
      <c r="G3" s="2" t="s">
        <v>381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382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199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383</v>
      </c>
      <c r="F13" s="91"/>
      <c r="G13" s="91"/>
      <c r="H13" s="92"/>
      <c r="I13" s="76"/>
      <c r="J13" s="90" t="s">
        <v>374</v>
      </c>
      <c r="K13" s="91"/>
      <c r="L13" s="91"/>
      <c r="M13" s="92"/>
      <c r="N13" s="93" t="s">
        <v>358</v>
      </c>
    </row>
    <row r="14" spans="1:14" s="4" customFormat="1" ht="66">
      <c r="A14" s="96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372</v>
      </c>
      <c r="G14" s="68" t="s">
        <v>357</v>
      </c>
      <c r="H14" s="79" t="s">
        <v>355</v>
      </c>
      <c r="I14" s="77"/>
      <c r="J14" s="68" t="s">
        <v>356</v>
      </c>
      <c r="K14" s="68" t="s">
        <v>373</v>
      </c>
      <c r="L14" s="68" t="s">
        <v>357</v>
      </c>
      <c r="M14" s="79" t="s">
        <v>355</v>
      </c>
      <c r="N14" s="94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10019.8</v>
      </c>
      <c r="F15" s="8">
        <f>F16+F29+F62+F20+F46+F55+F66</f>
        <v>4680</v>
      </c>
      <c r="G15" s="80">
        <f>F15/F320*100</f>
        <v>23.30363945087065</v>
      </c>
      <c r="H15" s="80">
        <f>F15/E15*100</f>
        <v>46.70751911215793</v>
      </c>
      <c r="I15" s="9"/>
      <c r="J15" s="8">
        <f>J16+J29+J62+J20+J46+J55+J66</f>
        <v>14883.800000000001</v>
      </c>
      <c r="K15" s="8">
        <f>K16+K29+K62+K20+K46+K55+K66</f>
        <v>7110.499999999999</v>
      </c>
      <c r="L15" s="80">
        <f>K15/K320*100</f>
        <v>29.66230732327972</v>
      </c>
      <c r="M15" s="80">
        <f>K15/J15*100</f>
        <v>47.773418078716446</v>
      </c>
      <c r="N15" s="80">
        <f>F15/K15*100</f>
        <v>65.81815624780255</v>
      </c>
    </row>
    <row r="16" spans="1:14" s="4" customFormat="1" ht="39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1469</v>
      </c>
      <c r="F16" s="13">
        <v>616</v>
      </c>
      <c r="G16" s="13"/>
      <c r="H16" s="85">
        <f aca="true" t="shared" si="0" ref="H16:H46">F16/E16*100</f>
        <v>41.933287950987065</v>
      </c>
      <c r="I16" s="14"/>
      <c r="J16" s="13">
        <v>1254.5</v>
      </c>
      <c r="K16" s="13">
        <v>601.2</v>
      </c>
      <c r="L16" s="13"/>
      <c r="M16" s="85"/>
      <c r="N16" s="13"/>
    </row>
    <row r="17" spans="1:14" s="4" customFormat="1" ht="52.5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/>
      <c r="K17" s="13"/>
      <c r="L17" s="13"/>
      <c r="M17" s="85" t="e">
        <f aca="true" t="shared" si="1" ref="M17:M29">K17/J17*100</f>
        <v>#DIV/0!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/>
      <c r="K18" s="13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/>
      <c r="K19" s="13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46</v>
      </c>
      <c r="F20" s="13">
        <v>17.9</v>
      </c>
      <c r="G20" s="13"/>
      <c r="H20" s="85"/>
      <c r="I20" s="14"/>
      <c r="J20" s="13">
        <v>641.6</v>
      </c>
      <c r="K20" s="13">
        <v>284.2</v>
      </c>
      <c r="L20" s="13"/>
      <c r="M20" s="85">
        <f t="shared" si="1"/>
        <v>44.295511221945134</v>
      </c>
      <c r="N20" s="13"/>
    </row>
    <row r="21" spans="1:14" s="4" customFormat="1" ht="52.5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/>
      <c r="K21" s="18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/>
      <c r="K22" s="21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/>
      <c r="K23" s="21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/>
      <c r="K24" s="13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/>
      <c r="K25" s="13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/>
      <c r="K26" s="13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/>
      <c r="K27" s="13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/>
      <c r="K28" s="13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7400.8</v>
      </c>
      <c r="F29" s="13">
        <v>3515.8</v>
      </c>
      <c r="G29" s="13"/>
      <c r="H29" s="85">
        <f t="shared" si="0"/>
        <v>47.50567506215545</v>
      </c>
      <c r="I29" s="14"/>
      <c r="J29" s="13">
        <v>11151.6</v>
      </c>
      <c r="K29" s="13">
        <v>5399.4</v>
      </c>
      <c r="L29" s="13"/>
      <c r="M29" s="85">
        <f t="shared" si="1"/>
        <v>48.41816420962014</v>
      </c>
      <c r="N29" s="13"/>
    </row>
    <row r="30" spans="1:14" s="4" customFormat="1" ht="52.5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643.2</v>
      </c>
      <c r="F46" s="13">
        <v>321.6</v>
      </c>
      <c r="G46" s="13"/>
      <c r="H46" s="85">
        <f t="shared" si="0"/>
        <v>50</v>
      </c>
      <c r="I46" s="14"/>
      <c r="J46" s="13">
        <v>1236.1</v>
      </c>
      <c r="K46" s="13">
        <v>735.7</v>
      </c>
      <c r="L46" s="13"/>
      <c r="M46" s="85">
        <f>K46/J46*100</f>
        <v>59.51783836259204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/>
      <c r="K54" s="13"/>
      <c r="L54" s="13"/>
      <c r="M54" s="13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/>
      <c r="K61" s="13"/>
      <c r="L61" s="13"/>
      <c r="M61" s="13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/>
      <c r="K65" s="13"/>
      <c r="L65" s="13"/>
      <c r="M65" s="13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360.8</v>
      </c>
      <c r="F66" s="13">
        <v>208.7</v>
      </c>
      <c r="G66" s="13"/>
      <c r="H66" s="85">
        <f>F66/E66*100</f>
        <v>57.84368070953436</v>
      </c>
      <c r="I66" s="14"/>
      <c r="J66" s="13">
        <v>500</v>
      </c>
      <c r="K66" s="13">
        <v>90</v>
      </c>
      <c r="L66" s="13"/>
      <c r="M66" s="85">
        <f>K66/J66*100</f>
        <v>18</v>
      </c>
      <c r="N66" s="13"/>
    </row>
    <row r="67" spans="1:14" s="4" customFormat="1" ht="26.2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6.2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6.2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6.2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9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6.2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6.2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6.2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9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6.2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522</v>
      </c>
      <c r="F82" s="35">
        <f>F83</f>
        <v>152</v>
      </c>
      <c r="G82" s="81">
        <f>F82/F320*100</f>
        <v>0.7568703411393887</v>
      </c>
      <c r="H82" s="80">
        <f>F82/E82*100</f>
        <v>29.118773946360154</v>
      </c>
      <c r="I82" s="36"/>
      <c r="J82" s="35">
        <f>J83</f>
        <v>478</v>
      </c>
      <c r="K82" s="35">
        <f>K83</f>
        <v>146.3</v>
      </c>
      <c r="L82" s="81">
        <f>K82/K320*100</f>
        <v>0.6103080741714119</v>
      </c>
      <c r="M82" s="81">
        <f>K82/J82*100</f>
        <v>30.606694560669457</v>
      </c>
      <c r="N82" s="80">
        <f>F82/K82*100</f>
        <v>103.89610389610388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522</v>
      </c>
      <c r="F83" s="13">
        <v>152</v>
      </c>
      <c r="G83" s="13"/>
      <c r="H83" s="85">
        <f>F83/E83*100</f>
        <v>29.118773946360154</v>
      </c>
      <c r="I83" s="14"/>
      <c r="J83" s="13">
        <v>478</v>
      </c>
      <c r="K83" s="13">
        <v>146.3</v>
      </c>
      <c r="L83" s="13"/>
      <c r="M83" s="13"/>
      <c r="N83" s="13"/>
    </row>
    <row r="84" spans="1:14" s="4" customFormat="1" ht="26.2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6.2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6.2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310</v>
      </c>
      <c r="F87" s="35">
        <f>F109+F116</f>
        <v>0</v>
      </c>
      <c r="G87" s="81">
        <f>F87/F320*100</f>
        <v>0</v>
      </c>
      <c r="H87" s="80">
        <f>F87/E87*100</f>
        <v>0</v>
      </c>
      <c r="I87" s="36"/>
      <c r="J87" s="35">
        <f>J109+J116</f>
        <v>576.7</v>
      </c>
      <c r="K87" s="35">
        <f>K109+K116</f>
        <v>52.5</v>
      </c>
      <c r="L87" s="81">
        <f>K87/K320*100</f>
        <v>0.21901007446342527</v>
      </c>
      <c r="M87" s="81">
        <f>K87/J87*100</f>
        <v>9.10352002774406</v>
      </c>
      <c r="N87" s="80">
        <f>F87/K87*100</f>
        <v>0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9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9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9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9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9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9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9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255.7</v>
      </c>
      <c r="K109" s="41">
        <v>52.5</v>
      </c>
      <c r="L109" s="41"/>
      <c r="M109" s="86">
        <f t="shared" si="3"/>
        <v>20.531873289010562</v>
      </c>
      <c r="N109" s="18"/>
    </row>
    <row r="110" spans="1:14" s="4" customFormat="1" ht="39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/>
      <c r="K110" s="39"/>
      <c r="L110" s="39"/>
      <c r="M110" s="38"/>
      <c r="N110" s="38"/>
    </row>
    <row r="111" spans="1:14" s="4" customFormat="1" ht="39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/>
      <c r="K111" s="38"/>
      <c r="L111" s="38"/>
      <c r="M111" s="38"/>
      <c r="N111" s="38"/>
    </row>
    <row r="112" spans="1:14" s="4" customFormat="1" ht="26.2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/>
      <c r="K112" s="38"/>
      <c r="L112" s="38"/>
      <c r="M112" s="38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/>
      <c r="K113" s="13"/>
      <c r="L113" s="13"/>
      <c r="M113" s="13"/>
      <c r="N113" s="13"/>
    </row>
    <row r="114" spans="1:14" s="4" customFormat="1" ht="26.2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/>
      <c r="K114" s="13"/>
      <c r="L114" s="13"/>
      <c r="M114" s="13"/>
      <c r="N114" s="13"/>
    </row>
    <row r="115" spans="1:14" s="4" customFormat="1" ht="26.2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/>
      <c r="K115" s="13"/>
      <c r="L115" s="13"/>
      <c r="M115" s="13"/>
      <c r="N115" s="13"/>
    </row>
    <row r="116" spans="1:14" s="4" customFormat="1" ht="39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310</v>
      </c>
      <c r="F116" s="13">
        <v>0</v>
      </c>
      <c r="G116" s="13"/>
      <c r="H116" s="13"/>
      <c r="I116" s="14"/>
      <c r="J116" s="13">
        <v>321</v>
      </c>
      <c r="K116" s="13">
        <v>0</v>
      </c>
      <c r="L116" s="13"/>
      <c r="M116" s="13"/>
      <c r="N116" s="13"/>
    </row>
    <row r="117" spans="1:14" s="4" customFormat="1" ht="39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6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9783</v>
      </c>
      <c r="K130" s="35">
        <f>K138+K137</f>
        <v>1337.5</v>
      </c>
      <c r="L130" s="81">
        <f>K130/K320*100</f>
        <v>5.579542373234882</v>
      </c>
      <c r="M130" s="81">
        <f>K130/J130*100</f>
        <v>13.671675355208013</v>
      </c>
      <c r="N130" s="80">
        <f>F130/K130*100</f>
        <v>0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8">K131/J131*100</f>
        <v>#DIV/0!</v>
      </c>
      <c r="N131" s="32"/>
    </row>
    <row r="132" spans="1:14" s="4" customFormat="1" ht="26.2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8.7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6.2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375</v>
      </c>
      <c r="B137" s="31" t="s">
        <v>376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9777</v>
      </c>
      <c r="K137" s="32">
        <v>1337.5</v>
      </c>
      <c r="L137" s="32"/>
      <c r="M137" s="86">
        <f>K137/J137*100</f>
        <v>13.68006545975248</v>
      </c>
      <c r="N137" s="32"/>
    </row>
    <row r="138" spans="1:14" s="4" customFormat="1" ht="26.2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6</v>
      </c>
      <c r="F138" s="32">
        <v>0</v>
      </c>
      <c r="G138" s="32"/>
      <c r="H138" s="85"/>
      <c r="I138" s="14"/>
      <c r="J138" s="32">
        <v>6</v>
      </c>
      <c r="K138" s="32">
        <v>0</v>
      </c>
      <c r="L138" s="32"/>
      <c r="M138" s="86">
        <f t="shared" si="5"/>
        <v>0</v>
      </c>
      <c r="N138" s="32"/>
    </row>
    <row r="139" spans="1:14" s="4" customFormat="1" ht="26.2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6.2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6.2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6.2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6.2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6.2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9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6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6.2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6744.7</v>
      </c>
      <c r="F151" s="47">
        <f>F160+F154+F153+F152</f>
        <v>2727.8</v>
      </c>
      <c r="G151" s="82">
        <f>F151/F320*100</f>
        <v>13.582834977368583</v>
      </c>
      <c r="H151" s="80">
        <f>F151/E151*100</f>
        <v>40.443607573353894</v>
      </c>
      <c r="I151" s="36"/>
      <c r="J151" s="47">
        <f>J160+J154+J153+J152</f>
        <v>8273.7</v>
      </c>
      <c r="K151" s="47">
        <f>K160+K154+K153+K152</f>
        <v>2790.8</v>
      </c>
      <c r="L151" s="82">
        <f>K151/K320*100</f>
        <v>11.642158396429092</v>
      </c>
      <c r="M151" s="82">
        <f>K151/J151*100</f>
        <v>33.730978884900345</v>
      </c>
      <c r="N151" s="80">
        <f>F151/K151*100</f>
        <v>97.74258277196502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368.2</v>
      </c>
      <c r="F152" s="32">
        <v>0</v>
      </c>
      <c r="G152" s="82"/>
      <c r="H152" s="80"/>
      <c r="I152" s="36"/>
      <c r="J152" s="32">
        <v>2000</v>
      </c>
      <c r="K152" s="32">
        <v>1054.8</v>
      </c>
      <c r="L152" s="47"/>
      <c r="M152" s="47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593.9</v>
      </c>
      <c r="K153" s="32">
        <v>0</v>
      </c>
      <c r="L153" s="47"/>
      <c r="M153" s="47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6376.5</v>
      </c>
      <c r="F154" s="32">
        <v>2727.8</v>
      </c>
      <c r="G154" s="32"/>
      <c r="H154" s="13"/>
      <c r="I154" s="14"/>
      <c r="J154" s="32">
        <v>5679.8</v>
      </c>
      <c r="K154" s="32">
        <v>1736</v>
      </c>
      <c r="L154" s="32"/>
      <c r="M154" s="47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/>
      <c r="K155" s="32"/>
      <c r="L155" s="32"/>
      <c r="M155" s="47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/>
      <c r="K156" s="32"/>
      <c r="L156" s="32"/>
      <c r="M156" s="47"/>
      <c r="N156" s="47"/>
    </row>
    <row r="157" spans="1:14" s="4" customFormat="1" ht="26.2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/>
      <c r="K157" s="32"/>
      <c r="L157" s="32"/>
      <c r="M157" s="47"/>
      <c r="N157" s="47"/>
    </row>
    <row r="158" spans="1:14" s="4" customFormat="1" ht="26.2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/>
      <c r="K158" s="32"/>
      <c r="L158" s="32"/>
      <c r="M158" s="47"/>
      <c r="N158" s="47"/>
    </row>
    <row r="159" spans="1:14" s="4" customFormat="1" ht="26.2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/>
      <c r="K159" s="32"/>
      <c r="L159" s="32"/>
      <c r="M159" s="47"/>
      <c r="N159" s="47"/>
    </row>
    <row r="160" spans="1:14" s="4" customFormat="1" ht="26.2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 t="e">
        <f>F160/E160*100</f>
        <v>#DIV/0!</v>
      </c>
      <c r="I160" s="14"/>
      <c r="J160" s="32">
        <v>0</v>
      </c>
      <c r="K160" s="32">
        <v>0</v>
      </c>
      <c r="L160" s="32"/>
      <c r="M160" s="87"/>
      <c r="N160" s="32"/>
    </row>
    <row r="161" spans="1:14" s="4" customFormat="1" ht="52.5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6.2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6.2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6.2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6.2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9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6.2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9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6.2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6.2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6.2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2.5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170</v>
      </c>
      <c r="F176" s="35">
        <f>F177</f>
        <v>0</v>
      </c>
      <c r="G176" s="81">
        <f>F176/F320*100</f>
        <v>0</v>
      </c>
      <c r="H176" s="80">
        <f>F176/E176*100</f>
        <v>0</v>
      </c>
      <c r="I176" s="36"/>
      <c r="J176" s="35">
        <f>J177</f>
        <v>289.7</v>
      </c>
      <c r="K176" s="35">
        <f>K177</f>
        <v>129.6</v>
      </c>
      <c r="L176" s="81">
        <f>K176/K320*100</f>
        <v>0.5406420123897127</v>
      </c>
      <c r="M176" s="81">
        <f>K176/J176*100</f>
        <v>44.73593372454263</v>
      </c>
      <c r="N176" s="80">
        <f>F176/K176*100</f>
        <v>0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170</v>
      </c>
      <c r="F177" s="13">
        <v>0</v>
      </c>
      <c r="G177" s="13"/>
      <c r="H177" s="85">
        <f aca="true" t="shared" si="7" ref="H177:H199">F177/E177*100</f>
        <v>0</v>
      </c>
      <c r="I177" s="14"/>
      <c r="J177" s="13">
        <v>289.7</v>
      </c>
      <c r="K177" s="13">
        <v>129.6</v>
      </c>
      <c r="L177" s="13"/>
      <c r="M177" s="86">
        <f aca="true" t="shared" si="8" ref="M177:M199">K177/J177*100</f>
        <v>44.73593372454263</v>
      </c>
      <c r="N177" s="13"/>
    </row>
    <row r="178" spans="1:14" s="4" customFormat="1" ht="26.2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6.2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6.2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6.2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6.2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2.5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6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8.7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66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6.2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8.7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6.2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8.7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6.2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92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6.2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78.7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2.5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6.2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6.2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6.2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18440.6</v>
      </c>
      <c r="F225" s="47">
        <f>F226</f>
        <v>8273.6</v>
      </c>
      <c r="G225" s="82">
        <f>F225/F320*100</f>
        <v>41.1976477266503</v>
      </c>
      <c r="H225" s="80">
        <f>F225/E225*100</f>
        <v>44.866219103499894</v>
      </c>
      <c r="I225" s="36"/>
      <c r="J225" s="47">
        <f>J226</f>
        <v>18887.5</v>
      </c>
      <c r="K225" s="47">
        <f>K226</f>
        <v>8235.2</v>
      </c>
      <c r="L225" s="82">
        <f>K225/K320*100</f>
        <v>34.354128861356195</v>
      </c>
      <c r="M225" s="82">
        <f>K225/J225*100</f>
        <v>43.60132362673726</v>
      </c>
      <c r="N225" s="80">
        <f>F225/K225*100</f>
        <v>100.46629104332621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18440.6</v>
      </c>
      <c r="F226" s="32">
        <v>8273.6</v>
      </c>
      <c r="G226" s="32"/>
      <c r="H226" s="85">
        <f aca="true" t="shared" si="10" ref="H226:H271">F226/E226*100</f>
        <v>44.866219103499894</v>
      </c>
      <c r="I226" s="14"/>
      <c r="J226" s="32">
        <v>18887.5</v>
      </c>
      <c r="K226" s="32">
        <v>8235.2</v>
      </c>
      <c r="L226" s="32"/>
      <c r="M226" s="87">
        <f aca="true" t="shared" si="11" ref="M226:M271">K226/J226*100</f>
        <v>43.60132362673726</v>
      </c>
      <c r="N226" s="32"/>
    </row>
    <row r="227" spans="1:14" s="4" customFormat="1" ht="26.2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t="shared" si="11"/>
        <v>#DIV/0!</v>
      </c>
      <c r="N227" s="13"/>
    </row>
    <row r="228" spans="1:14" s="4" customFormat="1" ht="26.2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9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9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9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2.5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9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6.2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6.2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9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6.2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66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6.2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8.7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92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78.7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2.5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6.2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6.2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6.2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6.2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9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2.5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542</v>
      </c>
      <c r="F296" s="64">
        <f>F297+F304</f>
        <v>262.6</v>
      </c>
      <c r="G296" s="83">
        <f>F296/F320*100</f>
        <v>1.3075931025210754</v>
      </c>
      <c r="H296" s="80">
        <f>F296/E296*100</f>
        <v>48.45018450184502</v>
      </c>
      <c r="I296" s="65"/>
      <c r="J296" s="64">
        <f>J297+J304</f>
        <v>432</v>
      </c>
      <c r="K296" s="64">
        <f>K297+K304</f>
        <v>209.9</v>
      </c>
      <c r="L296" s="83">
        <f>K296/K320*100</f>
        <v>0.8756231358071042</v>
      </c>
      <c r="M296" s="83">
        <f>K296/J296*100</f>
        <v>48.58796296296297</v>
      </c>
      <c r="N296" s="80">
        <f>F296/K296*100</f>
        <v>125.10719390185803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542</v>
      </c>
      <c r="F297" s="18">
        <v>262.6</v>
      </c>
      <c r="G297" s="18"/>
      <c r="H297" s="85">
        <f>F297/E297*100</f>
        <v>48.45018450184502</v>
      </c>
      <c r="I297" s="19"/>
      <c r="J297" s="18">
        <v>432</v>
      </c>
      <c r="K297" s="18">
        <v>209.9</v>
      </c>
      <c r="L297" s="18"/>
      <c r="M297" s="88">
        <f>K297/J297*100</f>
        <v>48.58796296296297</v>
      </c>
      <c r="N297" s="18"/>
    </row>
    <row r="298" spans="1:14" ht="26.2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/>
      <c r="K298" s="21"/>
      <c r="L298" s="21"/>
      <c r="M298" s="88" t="e">
        <f>K298/J298*100</f>
        <v>#DIV/0!</v>
      </c>
      <c r="N298" s="21"/>
    </row>
    <row r="299" spans="1:14" ht="39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/>
      <c r="K299" s="21"/>
      <c r="L299" s="21"/>
      <c r="M299" s="88" t="e">
        <f>K299/J299*100</f>
        <v>#DIV/0!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40"/>
      <c r="K300" s="40"/>
      <c r="L300" s="40"/>
      <c r="M300" s="88" t="e">
        <f>K300/J300*100</f>
        <v>#DIV/0!</v>
      </c>
      <c r="N300" s="21"/>
    </row>
    <row r="301" spans="1:14" ht="26.2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/>
      <c r="K301" s="13"/>
      <c r="L301" s="13"/>
      <c r="M301" s="13">
        <f>M302</f>
        <v>18280.2</v>
      </c>
      <c r="N301" s="13"/>
    </row>
    <row r="302" spans="1:14" ht="66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/>
      <c r="K302" s="13"/>
      <c r="L302" s="13"/>
      <c r="M302" s="13">
        <f>M303</f>
        <v>18280.2</v>
      </c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/>
      <c r="K303" s="13"/>
      <c r="L303" s="13"/>
      <c r="M303" s="13">
        <v>18280.2</v>
      </c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6.2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6.2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</f>
        <v>10449.2</v>
      </c>
      <c r="F308" s="35">
        <f>F309</f>
        <v>3986.7</v>
      </c>
      <c r="G308" s="83">
        <f>F308/F320*100</f>
        <v>19.85141440145</v>
      </c>
      <c r="H308" s="80">
        <f>F308/E308*100</f>
        <v>38.153160050530175</v>
      </c>
      <c r="I308" s="14"/>
      <c r="J308" s="35">
        <f>J309</f>
        <v>11857</v>
      </c>
      <c r="K308" s="35">
        <f>K309</f>
        <v>3959.2</v>
      </c>
      <c r="L308" s="83">
        <f>K308/K320*100</f>
        <v>16.516279748868445</v>
      </c>
      <c r="M308" s="83">
        <f>K308/J308*100</f>
        <v>33.391245677658766</v>
      </c>
      <c r="N308" s="80">
        <f>F308/K308*100</f>
        <v>100.69458476459891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10449.2</v>
      </c>
      <c r="F309" s="13">
        <v>3986.7</v>
      </c>
      <c r="G309" s="13"/>
      <c r="H309" s="85">
        <f>F309/E309*100</f>
        <v>38.153160050530175</v>
      </c>
      <c r="I309" s="14"/>
      <c r="J309" s="13">
        <v>11857</v>
      </c>
      <c r="K309" s="13">
        <v>3959.2</v>
      </c>
      <c r="L309" s="13"/>
      <c r="M309" s="13"/>
      <c r="N309" s="13"/>
    </row>
    <row r="310" spans="1:14" ht="26.25">
      <c r="A310" s="62" t="s">
        <v>378</v>
      </c>
      <c r="B310" s="12" t="s">
        <v>377</v>
      </c>
      <c r="C310" s="12" t="s">
        <v>71</v>
      </c>
      <c r="D310" s="12" t="s">
        <v>56</v>
      </c>
      <c r="E310" s="35">
        <f>E311</f>
        <v>0</v>
      </c>
      <c r="F310" s="35">
        <f>F311</f>
        <v>0</v>
      </c>
      <c r="G310" s="13"/>
      <c r="H310" s="80" t="e">
        <f>F310/E310*100</f>
        <v>#DIV/0!</v>
      </c>
      <c r="I310" s="14"/>
      <c r="J310" s="35">
        <f>J311</f>
        <v>0</v>
      </c>
      <c r="K310" s="35">
        <f>K311</f>
        <v>0</v>
      </c>
      <c r="L310" s="13"/>
      <c r="M310" s="13"/>
      <c r="N310" s="13"/>
    </row>
    <row r="311" spans="1:14" ht="26.25">
      <c r="A311" s="27" t="s">
        <v>379</v>
      </c>
      <c r="B311" s="12" t="s">
        <v>380</v>
      </c>
      <c r="C311" s="12" t="s">
        <v>71</v>
      </c>
      <c r="D311" s="12" t="s">
        <v>56</v>
      </c>
      <c r="E311" s="13">
        <v>0</v>
      </c>
      <c r="F311" s="13">
        <v>0</v>
      </c>
      <c r="G311" s="13"/>
      <c r="H311" s="85" t="e">
        <f>F311/E311*100</f>
        <v>#DIV/0!</v>
      </c>
      <c r="I311" s="14"/>
      <c r="J311" s="13">
        <v>0</v>
      </c>
      <c r="K311" s="13">
        <v>0</v>
      </c>
      <c r="L311" s="13"/>
      <c r="M311" s="13"/>
      <c r="N311" s="13"/>
    </row>
    <row r="312" spans="1:14" ht="39">
      <c r="A312" s="33" t="s">
        <v>369</v>
      </c>
      <c r="B312" s="34" t="s">
        <v>367</v>
      </c>
      <c r="C312" s="34" t="s">
        <v>71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6.25">
      <c r="A313" s="25" t="s">
        <v>370</v>
      </c>
      <c r="B313" s="12" t="s">
        <v>368</v>
      </c>
      <c r="C313" s="12" t="s">
        <v>71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6.25" hidden="1">
      <c r="A314" s="17" t="s">
        <v>128</v>
      </c>
      <c r="B314" s="12" t="s">
        <v>3</v>
      </c>
      <c r="C314" s="12" t="s">
        <v>129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39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8.7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2.5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68</v>
      </c>
      <c r="B320" s="67"/>
      <c r="C320" s="67"/>
      <c r="D320" s="67"/>
      <c r="E320" s="35">
        <f>E15+E82+E87+E130+E151+E176+E225+E296+E312+E308+E310</f>
        <v>47204.3</v>
      </c>
      <c r="F320" s="35">
        <f>F15+F82+F87+F130+F151+F176+F225+F296+F312+F308+F310</f>
        <v>20082.7</v>
      </c>
      <c r="G320" s="81">
        <v>100</v>
      </c>
      <c r="H320" s="80">
        <f>F320/E320*100</f>
        <v>42.54421737002773</v>
      </c>
      <c r="I320" s="36"/>
      <c r="J320" s="35">
        <f>J15+J82+J87+J130+J151+J176+J225+J296+J312+J308+J310</f>
        <v>65461.399999999994</v>
      </c>
      <c r="K320" s="35">
        <f>K15+K82+K87+K130+K151+K176+K225+K296+K312+K308+K310</f>
        <v>23971.500000000004</v>
      </c>
      <c r="L320" s="81">
        <v>100</v>
      </c>
      <c r="M320" s="81">
        <f>K320/J320*100</f>
        <v>36.61929014655966</v>
      </c>
      <c r="N320" s="80">
        <f>F320/K320*100</f>
        <v>83.77740233193583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2014-09-08T06:38:49Z</cp:lastPrinted>
  <dcterms:created xsi:type="dcterms:W3CDTF">2003-07-23T10:25:27Z</dcterms:created>
  <dcterms:modified xsi:type="dcterms:W3CDTF">2016-08-01T07:19:54Z</dcterms:modified>
  <cp:category/>
  <cp:version/>
  <cp:contentType/>
  <cp:contentStatus/>
</cp:coreProperties>
</file>