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'!$A$1:$I$49</definedName>
  </definedNames>
  <calcPr fullCalcOnLoad="1"/>
</workbook>
</file>

<file path=xl/sharedStrings.xml><?xml version="1.0" encoding="utf-8"?>
<sst xmlns="http://schemas.openxmlformats.org/spreadsheetml/2006/main" count="55" uniqueCount="54">
  <si>
    <t>Благоустройство</t>
  </si>
  <si>
    <t>Наименование</t>
  </si>
  <si>
    <t>Жилищно-коммунальное хозяйство</t>
  </si>
  <si>
    <t>Образование</t>
  </si>
  <si>
    <t>Периодическая печать и издательства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</si>
  <si>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</si>
  <si>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</si>
  <si>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</si>
  <si>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</si>
  <si>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</si>
  <si>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</si>
  <si>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</si>
  <si>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</si>
  <si>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</si>
  <si>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</si>
  <si>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</si>
  <si>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</si>
  <si>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</si>
  <si>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</si>
  <si>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</si>
  <si>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</si>
  <si>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</si>
  <si>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</si>
  <si>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</si>
  <si>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</si>
  <si>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</si>
  <si>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</si>
  <si>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</si>
  <si>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</si>
  <si>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</si>
  <si>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</si>
  <si>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Средства массовой информации</t>
  </si>
  <si>
    <t>Культура, кинематография</t>
  </si>
  <si>
    <t>,</t>
  </si>
  <si>
    <t>Прочие межбюджетные трансферты общего характера</t>
  </si>
  <si>
    <t>Дорожное хозяйство (дорожные фонды)</t>
  </si>
  <si>
    <t>комиссии по проекту бюджета городского поселения</t>
  </si>
  <si>
    <t>Отклонение в суммарном выражении</t>
  </si>
  <si>
    <t>Другие общегосударственные вопросы</t>
  </si>
  <si>
    <t>Межбюджетные трансферты общего характера бюджетам бюджетной системы Российской Федерации</t>
  </si>
  <si>
    <t>Массовый спорт</t>
  </si>
  <si>
    <t>Национальная оборона</t>
  </si>
  <si>
    <t>Мобилизационная и вневойсковая подготовка</t>
  </si>
  <si>
    <t>Другие вопросы в области средств массовой информации</t>
  </si>
  <si>
    <t>2018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</si>
  <si>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</si>
  <si>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</si>
  <si>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№ 2 к Заключению Контрольно-счетной</t>
  </si>
  <si>
    <t>Пересвет на 2019 год</t>
  </si>
  <si>
    <t>Сравнительный  анализ муниципальных услуг по расходам проекта бюджета городского поселения Пересвет на 2019 год</t>
  </si>
  <si>
    <t>2019 год</t>
  </si>
  <si>
    <t>Уточненный план по бюджету на 01.10.2018г.</t>
  </si>
  <si>
    <t>2018 год к уточненному бюджету 2019 года (стр.7-стр.5)</t>
  </si>
  <si>
    <t>2018 год к первоначальному бюджету 2019 года (стр.7-стр.5)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</si>
</sst>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28">
      <selection activeCell="E48" sqref="E48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875" style="1" customWidth="1"/>
    <col min="4" max="4" width="1.37890625" style="1" customWidth="1"/>
    <col min="5" max="6" width="12.625" style="1" customWidth="1"/>
    <col min="7" max="7" width="13.75390625" style="1" customWidth="1"/>
    <col min="8" max="8" width="12.75390625" style="1" customWidth="1"/>
    <col min="9" max="9" width="14.25390625" style="1" customWidth="1"/>
    <col min="10" max="16384" width="9.125" style="1" customWidth="1"/>
  </cols>
  <sheetData>
    <row r="1" spans="4:7" ht="12.75">
      <c r="D1" t="s">
        <v>47</v>
      </c>
      <c r="E1"/>
      <c r="F1"/>
      <c r="G1"/>
    </row>
    <row r="2" spans="4:7" ht="12.75">
      <c r="D2" t="s">
        <v>36</v>
      </c>
      <c r="E2"/>
      <c r="F2"/>
      <c r="G2"/>
    </row>
    <row r="3" spans="4:7" ht="12.75">
      <c r="D3" t="s">
        <v>48</v>
      </c>
      <c r="E3"/>
      <c r="F3"/>
      <c r="G3"/>
    </row>
    <row r="4" spans="4:6" ht="15.75">
      <c r="D4" s="2"/>
      <c r="E4" s="2"/>
      <c r="F4" s="2"/>
    </row>
    <row r="6" spans="1:7" ht="58.5" customHeight="1">
      <c r="A6" s="35" t="s">
        <v>49</v>
      </c>
      <c r="B6" s="35"/>
      <c r="C6" s="35"/>
      <c r="D6" s="35"/>
      <c r="E6" s="35"/>
      <c r="F6" s="35"/>
      <c r="G6" s="35"/>
    </row>
    <row r="7" spans="1:3" ht="12.75" customHeight="1">
      <c r="A7" s="35"/>
      <c r="B7" s="35"/>
      <c r="C7" s="35"/>
    </row>
    <row r="8" ht="12.75">
      <c r="G8" s="3" t="s">
        <v>15</v>
      </c>
    </row>
    <row r="9" spans="1:9" s="4" customFormat="1" ht="38.25" customHeight="1">
      <c r="A9" s="40" t="s">
        <v>1</v>
      </c>
      <c r="B9" s="38" t="s">
        <v>44</v>
      </c>
      <c r="C9" s="39"/>
      <c r="D9" s="17"/>
      <c r="E9" s="20" t="s">
        <v>50</v>
      </c>
      <c r="F9" s="38" t="s">
        <v>23</v>
      </c>
      <c r="G9" s="39"/>
      <c r="H9" s="36" t="s">
        <v>37</v>
      </c>
      <c r="I9" s="37"/>
    </row>
    <row r="10" spans="1:9" s="4" customFormat="1" ht="63.75">
      <c r="A10" s="41"/>
      <c r="B10" s="21" t="s">
        <v>25</v>
      </c>
      <c r="C10" s="21" t="s">
        <v>51</v>
      </c>
      <c r="D10" s="34"/>
      <c r="E10" s="21" t="s">
        <v>26</v>
      </c>
      <c r="F10" s="5" t="s">
        <v>27</v>
      </c>
      <c r="G10" s="21" t="s">
        <v>28</v>
      </c>
      <c r="H10" s="5" t="s">
        <v>53</v>
      </c>
      <c r="I10" s="5" t="s">
        <v>52</v>
      </c>
    </row>
    <row r="11" spans="1:9" s="4" customFormat="1" ht="12.75">
      <c r="A11" s="21">
        <v>1</v>
      </c>
      <c r="B11" s="21">
        <v>5</v>
      </c>
      <c r="C11" s="21" t="s">
        <v>33</v>
      </c>
      <c r="D11" s="18"/>
      <c r="E11" s="21">
        <v>7</v>
      </c>
      <c r="F11" s="5">
        <v>8</v>
      </c>
      <c r="G11" s="21">
        <v>9</v>
      </c>
      <c r="H11" s="33">
        <v>10</v>
      </c>
      <c r="I11" s="33">
        <v>11</v>
      </c>
    </row>
    <row r="12" spans="1:9" s="4" customFormat="1" ht="12.75">
      <c r="A12" s="6" t="s">
        <v>14</v>
      </c>
      <c r="B12" s="22">
        <f>B14+B15+B16+B17+B18+B19</f>
        <v>25590.5</v>
      </c>
      <c r="C12" s="22">
        <f>C14+C15+C16+C17+C18+C19</f>
        <v>28018.2</v>
      </c>
      <c r="D12" s="23"/>
      <c r="E12" s="22">
        <f>E14+E15+E16+E17+E18+E19</f>
        <v>34237</v>
      </c>
      <c r="F12" s="22">
        <f>E12/B12*100</f>
        <v>133.78792911431975</v>
      </c>
      <c r="G12" s="22">
        <f>E12/C12*100</f>
        <v>122.19557287762954</v>
      </c>
      <c r="H12" s="7">
        <f>E12-B12</f>
        <v>8646.5</v>
      </c>
      <c r="I12" s="7">
        <f>E12-C12</f>
        <v>6218.799999999999</v>
      </c>
    </row>
    <row r="13" spans="1:9" s="4" customFormat="1" ht="12.75">
      <c r="A13" s="6" t="s">
        <v>30</v>
      </c>
      <c r="B13" s="22"/>
      <c r="C13" s="22"/>
      <c r="D13" s="23"/>
      <c r="E13" s="22"/>
      <c r="F13" s="22"/>
      <c r="G13" s="22"/>
      <c r="H13" s="7"/>
      <c r="I13" s="7"/>
    </row>
    <row r="14" spans="1:9" s="4" customFormat="1" ht="38.25">
      <c r="A14" s="8" t="s">
        <v>21</v>
      </c>
      <c r="B14" s="24">
        <v>1871</v>
      </c>
      <c r="C14" s="24">
        <v>2050.7</v>
      </c>
      <c r="D14" s="25"/>
      <c r="E14" s="24">
        <v>2015</v>
      </c>
      <c r="F14" s="24">
        <f aca="true" t="shared" si="0" ref="F14:F29">E14/B14*100</f>
        <v>107.69641902725814</v>
      </c>
      <c r="G14" s="26">
        <f aca="true" t="shared" si="1" ref="G14:G19">E14/C14*100</f>
        <v>98.25913102842932</v>
      </c>
      <c r="H14" s="9">
        <f aca="true" t="shared" si="2" ref="H14:H49">E14-B14</f>
        <v>144</v>
      </c>
      <c r="I14" s="9">
        <f aca="true" t="shared" si="3" ref="I14:I49">E14-C14</f>
        <v>-35.69999999999982</v>
      </c>
    </row>
    <row r="15" spans="1:9" s="4" customFormat="1" ht="51">
      <c r="A15" s="8" t="s">
        <v>16</v>
      </c>
      <c r="B15" s="24">
        <v>1670</v>
      </c>
      <c r="C15" s="24">
        <v>1745</v>
      </c>
      <c r="D15" s="25"/>
      <c r="E15" s="24">
        <v>1820</v>
      </c>
      <c r="F15" s="24">
        <f t="shared" si="0"/>
        <v>108.9820359281437</v>
      </c>
      <c r="G15" s="26">
        <f t="shared" si="1"/>
        <v>104.29799426934096</v>
      </c>
      <c r="H15" s="9">
        <f t="shared" si="2"/>
        <v>150</v>
      </c>
      <c r="I15" s="9">
        <f t="shared" si="3"/>
        <v>75</v>
      </c>
    </row>
    <row r="16" spans="1:9" s="4" customFormat="1" ht="51">
      <c r="A16" s="10" t="s">
        <v>17</v>
      </c>
      <c r="B16" s="24">
        <v>20639</v>
      </c>
      <c r="C16" s="24">
        <v>23179.7</v>
      </c>
      <c r="D16" s="25"/>
      <c r="E16" s="24">
        <v>28826.2</v>
      </c>
      <c r="F16" s="24">
        <f t="shared" si="0"/>
        <v>139.66858859440865</v>
      </c>
      <c r="G16" s="26">
        <f t="shared" si="1"/>
        <v>124.3596767861534</v>
      </c>
      <c r="H16" s="9">
        <f t="shared" si="2"/>
        <v>8187.200000000001</v>
      </c>
      <c r="I16" s="9">
        <f t="shared" si="3"/>
        <v>5646.5</v>
      </c>
    </row>
    <row r="17" spans="1:9" s="4" customFormat="1" ht="66" customHeight="1">
      <c r="A17" s="11" t="s">
        <v>20</v>
      </c>
      <c r="B17" s="24">
        <v>394.2</v>
      </c>
      <c r="C17" s="24">
        <v>451.5</v>
      </c>
      <c r="D17" s="25"/>
      <c r="E17" s="24">
        <v>532.2</v>
      </c>
      <c r="F17" s="24">
        <f t="shared" si="0"/>
        <v>135.0076103500761</v>
      </c>
      <c r="G17" s="26">
        <f t="shared" si="1"/>
        <v>117.87375415282393</v>
      </c>
      <c r="H17" s="9">
        <f t="shared" si="2"/>
        <v>138.00000000000006</v>
      </c>
      <c r="I17" s="9">
        <f t="shared" si="3"/>
        <v>80.70000000000005</v>
      </c>
    </row>
    <row r="18" spans="1:9" s="4" customFormat="1" ht="12.75">
      <c r="A18" s="12" t="s">
        <v>6</v>
      </c>
      <c r="B18" s="24">
        <v>500</v>
      </c>
      <c r="C18" s="24">
        <v>200</v>
      </c>
      <c r="D18" s="25"/>
      <c r="E18" s="24">
        <v>500</v>
      </c>
      <c r="F18" s="24">
        <f t="shared" si="0"/>
        <v>100</v>
      </c>
      <c r="G18" s="26">
        <f t="shared" si="1"/>
        <v>250</v>
      </c>
      <c r="H18" s="9">
        <f t="shared" si="2"/>
        <v>0</v>
      </c>
      <c r="I18" s="9">
        <f t="shared" si="3"/>
        <v>300</v>
      </c>
    </row>
    <row r="19" spans="1:9" s="4" customFormat="1" ht="12.75">
      <c r="A19" s="10" t="s">
        <v>38</v>
      </c>
      <c r="B19" s="24">
        <v>516.3</v>
      </c>
      <c r="C19" s="24">
        <v>391.3</v>
      </c>
      <c r="D19" s="25"/>
      <c r="E19" s="24">
        <v>543.6</v>
      </c>
      <c r="F19" s="24">
        <f t="shared" si="0"/>
        <v>105.287623474724</v>
      </c>
      <c r="G19" s="26">
        <f t="shared" si="1"/>
        <v>138.92154357270636</v>
      </c>
      <c r="H19" s="9">
        <f t="shared" si="2"/>
        <v>27.300000000000068</v>
      </c>
      <c r="I19" s="9">
        <f t="shared" si="3"/>
        <v>152.3</v>
      </c>
    </row>
    <row r="20" spans="1:9" s="4" customFormat="1" ht="12.75">
      <c r="A20" s="13" t="s">
        <v>41</v>
      </c>
      <c r="B20" s="19">
        <f>B21</f>
        <v>862</v>
      </c>
      <c r="C20" s="19">
        <f>C21</f>
        <v>862</v>
      </c>
      <c r="D20" s="25"/>
      <c r="E20" s="19">
        <f>E21</f>
        <v>948</v>
      </c>
      <c r="F20" s="19">
        <f t="shared" si="0"/>
        <v>109.97679814385151</v>
      </c>
      <c r="G20" s="22">
        <f>E20/C20*100</f>
        <v>109.97679814385151</v>
      </c>
      <c r="H20" s="7">
        <f t="shared" si="2"/>
        <v>86</v>
      </c>
      <c r="I20" s="7">
        <f t="shared" si="3"/>
        <v>86</v>
      </c>
    </row>
    <row r="21" spans="1:9" s="4" customFormat="1" ht="12.75">
      <c r="A21" s="10" t="s">
        <v>42</v>
      </c>
      <c r="B21" s="24">
        <v>862</v>
      </c>
      <c r="C21" s="24">
        <v>862</v>
      </c>
      <c r="D21" s="25"/>
      <c r="E21" s="24">
        <v>948</v>
      </c>
      <c r="F21" s="24">
        <f t="shared" si="0"/>
        <v>109.97679814385151</v>
      </c>
      <c r="G21" s="26">
        <f>E21/C21*100</f>
        <v>109.97679814385151</v>
      </c>
      <c r="H21" s="9">
        <f t="shared" si="2"/>
        <v>86</v>
      </c>
      <c r="I21" s="9">
        <f t="shared" si="3"/>
        <v>86</v>
      </c>
    </row>
    <row r="22" spans="1:9" s="4" customFormat="1" ht="25.5">
      <c r="A22" s="13" t="s">
        <v>7</v>
      </c>
      <c r="B22" s="19">
        <f>B23+B24</f>
        <v>645</v>
      </c>
      <c r="C22" s="19">
        <f>C23+C24</f>
        <v>720</v>
      </c>
      <c r="D22" s="27"/>
      <c r="E22" s="19">
        <f>E23+E24</f>
        <v>1057.8</v>
      </c>
      <c r="F22" s="19">
        <f t="shared" si="0"/>
        <v>164</v>
      </c>
      <c r="G22" s="22">
        <f aca="true" t="shared" si="4" ref="G22:G31">E22/C22*100</f>
        <v>146.91666666666666</v>
      </c>
      <c r="H22" s="7">
        <f t="shared" si="2"/>
        <v>412.79999999999995</v>
      </c>
      <c r="I22" s="7">
        <f t="shared" si="3"/>
        <v>337.79999999999995</v>
      </c>
    </row>
    <row r="23" spans="1:9" s="4" customFormat="1" ht="38.25">
      <c r="A23" s="12" t="s">
        <v>19</v>
      </c>
      <c r="B23" s="28">
        <v>125</v>
      </c>
      <c r="C23" s="28">
        <v>200</v>
      </c>
      <c r="D23" s="29"/>
      <c r="E23" s="28">
        <v>412.8</v>
      </c>
      <c r="F23" s="28">
        <f t="shared" si="0"/>
        <v>330.24</v>
      </c>
      <c r="G23" s="26">
        <f t="shared" si="4"/>
        <v>206.4</v>
      </c>
      <c r="H23" s="9">
        <f t="shared" si="2"/>
        <v>287.8</v>
      </c>
      <c r="I23" s="9">
        <f t="shared" si="3"/>
        <v>212.8</v>
      </c>
    </row>
    <row r="24" spans="1:9" s="4" customFormat="1" ht="38.25">
      <c r="A24" s="14" t="s">
        <v>22</v>
      </c>
      <c r="B24" s="24">
        <v>520</v>
      </c>
      <c r="C24" s="24">
        <v>520</v>
      </c>
      <c r="D24" s="25"/>
      <c r="E24" s="24">
        <v>645</v>
      </c>
      <c r="F24" s="24">
        <f t="shared" si="0"/>
        <v>124.03846153846155</v>
      </c>
      <c r="G24" s="26">
        <f t="shared" si="4"/>
        <v>124.03846153846155</v>
      </c>
      <c r="H24" s="9">
        <f t="shared" si="2"/>
        <v>125</v>
      </c>
      <c r="I24" s="9">
        <f t="shared" si="3"/>
        <v>125</v>
      </c>
    </row>
    <row r="25" spans="1:9" s="4" customFormat="1" ht="12.75">
      <c r="A25" s="15" t="s">
        <v>8</v>
      </c>
      <c r="B25" s="19">
        <f>B27+B26</f>
        <v>42487.1</v>
      </c>
      <c r="C25" s="19">
        <f>C27+C26</f>
        <v>73662.4</v>
      </c>
      <c r="D25" s="27"/>
      <c r="E25" s="19">
        <f>E27+E26</f>
        <v>49612.7</v>
      </c>
      <c r="F25" s="19">
        <f t="shared" si="0"/>
        <v>116.77120820201895</v>
      </c>
      <c r="G25" s="22">
        <f t="shared" si="4"/>
        <v>67.35145745997958</v>
      </c>
      <c r="H25" s="7">
        <f t="shared" si="2"/>
        <v>7125.5999999999985</v>
      </c>
      <c r="I25" s="7">
        <f t="shared" si="3"/>
        <v>-24049.699999999997</v>
      </c>
    </row>
    <row r="26" spans="1:9" s="4" customFormat="1" ht="12.75">
      <c r="A26" s="10" t="s">
        <v>35</v>
      </c>
      <c r="B26" s="30">
        <v>16173.8</v>
      </c>
      <c r="C26" s="30">
        <v>46600.1</v>
      </c>
      <c r="D26" s="25"/>
      <c r="E26" s="30">
        <v>13735.1</v>
      </c>
      <c r="F26" s="24">
        <f t="shared" si="0"/>
        <v>84.92191074453747</v>
      </c>
      <c r="G26" s="26">
        <f t="shared" si="4"/>
        <v>29.47440026952732</v>
      </c>
      <c r="H26" s="9">
        <f t="shared" si="2"/>
        <v>-2438.699999999999</v>
      </c>
      <c r="I26" s="9">
        <f t="shared" si="3"/>
        <v>-32865</v>
      </c>
    </row>
    <row r="27" spans="1:9" s="4" customFormat="1" ht="25.5">
      <c r="A27" s="10" t="s">
        <v>13</v>
      </c>
      <c r="B27" s="30">
        <v>26313.3</v>
      </c>
      <c r="C27" s="30">
        <v>27062.3</v>
      </c>
      <c r="D27" s="25"/>
      <c r="E27" s="30">
        <v>35877.6</v>
      </c>
      <c r="F27" s="30">
        <f t="shared" si="0"/>
        <v>136.34777849984607</v>
      </c>
      <c r="G27" s="26">
        <f t="shared" si="4"/>
        <v>132.57409754529363</v>
      </c>
      <c r="H27" s="9">
        <f t="shared" si="2"/>
        <v>9564.3</v>
      </c>
      <c r="I27" s="9">
        <f t="shared" si="3"/>
        <v>8815.3</v>
      </c>
    </row>
    <row r="28" spans="1:9" s="4" customFormat="1" ht="12.75">
      <c r="A28" s="13" t="s">
        <v>2</v>
      </c>
      <c r="B28" s="31">
        <f>B29+B30+B31</f>
        <v>28610.8</v>
      </c>
      <c r="C28" s="31">
        <f>C29+C30+C31</f>
        <v>54852.9</v>
      </c>
      <c r="D28" s="27"/>
      <c r="E28" s="31">
        <f>E29+E30+E31</f>
        <v>43483.299999999996</v>
      </c>
      <c r="F28" s="31">
        <f t="shared" si="0"/>
        <v>151.98211864051336</v>
      </c>
      <c r="G28" s="22">
        <f t="shared" si="4"/>
        <v>79.2725635290021</v>
      </c>
      <c r="H28" s="7">
        <f t="shared" si="2"/>
        <v>14872.499999999996</v>
      </c>
      <c r="I28" s="7">
        <f t="shared" si="3"/>
        <v>-11369.600000000006</v>
      </c>
    </row>
    <row r="29" spans="1:9" s="4" customFormat="1" ht="12.75">
      <c r="A29" s="10" t="s">
        <v>24</v>
      </c>
      <c r="B29" s="30">
        <v>3629.6</v>
      </c>
      <c r="C29" s="30">
        <v>7249.6</v>
      </c>
      <c r="D29" s="27"/>
      <c r="E29" s="30">
        <v>3333.6</v>
      </c>
      <c r="F29" s="30">
        <f t="shared" si="0"/>
        <v>91.84483138637867</v>
      </c>
      <c r="G29" s="26">
        <f t="shared" si="4"/>
        <v>45.98322666078128</v>
      </c>
      <c r="H29" s="9">
        <f t="shared" si="2"/>
        <v>-296</v>
      </c>
      <c r="I29" s="9">
        <f t="shared" si="3"/>
        <v>-3916.0000000000005</v>
      </c>
    </row>
    <row r="30" spans="1:9" s="4" customFormat="1" ht="12.75">
      <c r="A30" s="10" t="s">
        <v>29</v>
      </c>
      <c r="B30" s="30">
        <v>0</v>
      </c>
      <c r="C30" s="30">
        <v>0</v>
      </c>
      <c r="D30" s="27"/>
      <c r="E30" s="30">
        <v>0</v>
      </c>
      <c r="F30" s="30">
        <v>0</v>
      </c>
      <c r="G30" s="26" t="e">
        <f>E30/C30*100</f>
        <v>#DIV/0!</v>
      </c>
      <c r="H30" s="9">
        <f t="shared" si="2"/>
        <v>0</v>
      </c>
      <c r="I30" s="9">
        <f t="shared" si="3"/>
        <v>0</v>
      </c>
    </row>
    <row r="31" spans="1:9" s="4" customFormat="1" ht="12.75">
      <c r="A31" s="10" t="s">
        <v>0</v>
      </c>
      <c r="B31" s="30">
        <v>24981.2</v>
      </c>
      <c r="C31" s="30">
        <v>47603.3</v>
      </c>
      <c r="D31" s="25"/>
      <c r="E31" s="30">
        <v>40149.7</v>
      </c>
      <c r="F31" s="30">
        <f>E31/B31*100</f>
        <v>160.71966118521127</v>
      </c>
      <c r="G31" s="26">
        <f t="shared" si="4"/>
        <v>84.34226198603876</v>
      </c>
      <c r="H31" s="9">
        <f t="shared" si="2"/>
        <v>15168.499999999996</v>
      </c>
      <c r="I31" s="9">
        <f t="shared" si="3"/>
        <v>-7453.600000000006</v>
      </c>
    </row>
    <row r="32" spans="1:9" s="4" customFormat="1" ht="12.75">
      <c r="A32" s="13" t="s">
        <v>3</v>
      </c>
      <c r="B32" s="19">
        <f>B33</f>
        <v>1001.6</v>
      </c>
      <c r="C32" s="19">
        <f>C33</f>
        <v>1001.6</v>
      </c>
      <c r="D32" s="27"/>
      <c r="E32" s="19">
        <f>E33</f>
        <v>1001.6</v>
      </c>
      <c r="F32" s="19">
        <f aca="true" t="shared" si="5" ref="F32:F37">E32/B32*100</f>
        <v>100</v>
      </c>
      <c r="G32" s="22">
        <f aca="true" t="shared" si="6" ref="G32:G37">E32/C32*100</f>
        <v>100</v>
      </c>
      <c r="H32" s="7">
        <f t="shared" si="2"/>
        <v>0</v>
      </c>
      <c r="I32" s="7">
        <f t="shared" si="3"/>
        <v>0</v>
      </c>
    </row>
    <row r="33" spans="1:9" s="4" customFormat="1" ht="12.75">
      <c r="A33" s="12" t="s">
        <v>9</v>
      </c>
      <c r="B33" s="24">
        <v>1001.6</v>
      </c>
      <c r="C33" s="24">
        <v>1001.6</v>
      </c>
      <c r="D33" s="25"/>
      <c r="E33" s="24">
        <v>1001.6</v>
      </c>
      <c r="F33" s="24">
        <f t="shared" si="5"/>
        <v>100</v>
      </c>
      <c r="G33" s="26">
        <f t="shared" si="6"/>
        <v>100</v>
      </c>
      <c r="H33" s="9">
        <f t="shared" si="2"/>
        <v>0</v>
      </c>
      <c r="I33" s="9">
        <f t="shared" si="3"/>
        <v>0</v>
      </c>
    </row>
    <row r="34" spans="1:9" s="4" customFormat="1" ht="12.75">
      <c r="A34" s="13" t="s">
        <v>32</v>
      </c>
      <c r="B34" s="31">
        <f>B35</f>
        <v>25205.7</v>
      </c>
      <c r="C34" s="31">
        <f>C35</f>
        <v>36962.7</v>
      </c>
      <c r="D34" s="27"/>
      <c r="E34" s="31">
        <f>E35</f>
        <v>27207.3</v>
      </c>
      <c r="F34" s="31">
        <f t="shared" si="5"/>
        <v>107.94106095049929</v>
      </c>
      <c r="G34" s="22">
        <f t="shared" si="6"/>
        <v>73.6074475078931</v>
      </c>
      <c r="H34" s="7">
        <f t="shared" si="2"/>
        <v>2001.5999999999985</v>
      </c>
      <c r="I34" s="7">
        <f t="shared" si="3"/>
        <v>-9755.399999999998</v>
      </c>
    </row>
    <row r="35" spans="1:9" s="4" customFormat="1" ht="12.75">
      <c r="A35" s="10" t="s">
        <v>10</v>
      </c>
      <c r="B35" s="30">
        <v>25205.7</v>
      </c>
      <c r="C35" s="30">
        <v>36962.7</v>
      </c>
      <c r="D35" s="25"/>
      <c r="E35" s="30">
        <v>27207.3</v>
      </c>
      <c r="F35" s="30">
        <f t="shared" si="5"/>
        <v>107.94106095049929</v>
      </c>
      <c r="G35" s="26">
        <f t="shared" si="6"/>
        <v>73.6074475078931</v>
      </c>
      <c r="H35" s="9">
        <f t="shared" si="2"/>
        <v>2001.5999999999985</v>
      </c>
      <c r="I35" s="9">
        <f t="shared" si="3"/>
        <v>-9755.399999999998</v>
      </c>
    </row>
    <row r="36" spans="1:9" ht="12.75">
      <c r="A36" s="16" t="s">
        <v>5</v>
      </c>
      <c r="B36" s="19">
        <f>B37+B38</f>
        <v>3058.9</v>
      </c>
      <c r="C36" s="19">
        <f>C37+C38</f>
        <v>5994</v>
      </c>
      <c r="D36" s="27"/>
      <c r="E36" s="19">
        <f>E37+E38</f>
        <v>2926.2</v>
      </c>
      <c r="F36" s="19">
        <f t="shared" si="5"/>
        <v>95.66183922325018</v>
      </c>
      <c r="G36" s="22">
        <f t="shared" si="6"/>
        <v>48.81881881881881</v>
      </c>
      <c r="H36" s="7">
        <f t="shared" si="2"/>
        <v>-132.70000000000027</v>
      </c>
      <c r="I36" s="7">
        <f t="shared" si="3"/>
        <v>-3067.8</v>
      </c>
    </row>
    <row r="37" spans="1:9" ht="12.75">
      <c r="A37" s="10" t="s">
        <v>11</v>
      </c>
      <c r="B37" s="26">
        <v>845.1</v>
      </c>
      <c r="C37" s="26">
        <v>845.1</v>
      </c>
      <c r="D37" s="32"/>
      <c r="E37" s="26">
        <v>845.1</v>
      </c>
      <c r="F37" s="26">
        <f t="shared" si="5"/>
        <v>100</v>
      </c>
      <c r="G37" s="26">
        <f t="shared" si="6"/>
        <v>100</v>
      </c>
      <c r="H37" s="9">
        <f t="shared" si="2"/>
        <v>0</v>
      </c>
      <c r="I37" s="9">
        <f t="shared" si="3"/>
        <v>0</v>
      </c>
    </row>
    <row r="38" spans="1:9" ht="12.75">
      <c r="A38" s="12" t="s">
        <v>12</v>
      </c>
      <c r="B38" s="24">
        <v>2213.8</v>
      </c>
      <c r="C38" s="24">
        <v>5148.9</v>
      </c>
      <c r="D38" s="25"/>
      <c r="E38" s="24">
        <v>2081.1</v>
      </c>
      <c r="F38" s="24"/>
      <c r="G38" s="24"/>
      <c r="H38" s="9">
        <f t="shared" si="2"/>
        <v>-132.70000000000027</v>
      </c>
      <c r="I38" s="9">
        <f t="shared" si="3"/>
        <v>-3067.7999999999997</v>
      </c>
    </row>
    <row r="39" spans="1:9" ht="12.75">
      <c r="A39" s="16" t="s">
        <v>18</v>
      </c>
      <c r="B39" s="19">
        <f>B40+B41</f>
        <v>13311.4</v>
      </c>
      <c r="C39" s="19">
        <f>C40+C41</f>
        <v>13171.4</v>
      </c>
      <c r="D39" s="25"/>
      <c r="E39" s="19">
        <f>E40+E41</f>
        <v>15433.400000000001</v>
      </c>
      <c r="F39" s="19">
        <f>E39/B39*100</f>
        <v>115.94122331234882</v>
      </c>
      <c r="G39" s="19">
        <f>E39/C39*100</f>
        <v>117.173573044627</v>
      </c>
      <c r="H39" s="7">
        <f t="shared" si="2"/>
        <v>2122.000000000002</v>
      </c>
      <c r="I39" s="7">
        <f t="shared" si="3"/>
        <v>2262.000000000002</v>
      </c>
    </row>
    <row r="40" spans="1:9" ht="12.75">
      <c r="A40" s="10" t="s">
        <v>18</v>
      </c>
      <c r="B40" s="30">
        <v>12771.4</v>
      </c>
      <c r="C40" s="30">
        <v>13171.4</v>
      </c>
      <c r="D40" s="25"/>
      <c r="E40" s="30">
        <v>15006.2</v>
      </c>
      <c r="F40" s="24">
        <f>E40/B40*100</f>
        <v>117.49847315094667</v>
      </c>
      <c r="G40" s="24">
        <f>E40/C40*100</f>
        <v>113.93018206113246</v>
      </c>
      <c r="H40" s="9">
        <f t="shared" si="2"/>
        <v>2234.800000000001</v>
      </c>
      <c r="I40" s="9">
        <f t="shared" si="3"/>
        <v>1834.800000000001</v>
      </c>
    </row>
    <row r="41" spans="1:9" ht="12.75">
      <c r="A41" s="10" t="s">
        <v>40</v>
      </c>
      <c r="B41" s="30">
        <v>540</v>
      </c>
      <c r="C41" s="30">
        <v>0</v>
      </c>
      <c r="D41" s="25"/>
      <c r="E41" s="30">
        <v>427.2</v>
      </c>
      <c r="F41" s="24"/>
      <c r="G41" s="24"/>
      <c r="H41" s="9"/>
      <c r="I41" s="9"/>
    </row>
    <row r="42" spans="1:9" ht="12.75">
      <c r="A42" s="16" t="s">
        <v>31</v>
      </c>
      <c r="B42" s="19">
        <f>B43+B44</f>
        <v>1168.8</v>
      </c>
      <c r="C42" s="19">
        <f>C43+C44</f>
        <v>1168.8</v>
      </c>
      <c r="D42" s="25"/>
      <c r="E42" s="19">
        <f>E43+E44</f>
        <v>1400</v>
      </c>
      <c r="F42" s="19">
        <f>E42/B42*100</f>
        <v>119.78097193702943</v>
      </c>
      <c r="G42" s="19">
        <f>E42/C42*100</f>
        <v>119.78097193702943</v>
      </c>
      <c r="H42" s="7">
        <f t="shared" si="2"/>
        <v>231.20000000000005</v>
      </c>
      <c r="I42" s="7">
        <f t="shared" si="3"/>
        <v>231.20000000000005</v>
      </c>
    </row>
    <row r="43" spans="1:9" ht="12.75">
      <c r="A43" s="10" t="s">
        <v>4</v>
      </c>
      <c r="B43" s="24">
        <v>0</v>
      </c>
      <c r="C43" s="30">
        <v>0</v>
      </c>
      <c r="D43" s="25"/>
      <c r="E43" s="24">
        <v>0</v>
      </c>
      <c r="F43" s="24"/>
      <c r="G43" s="24"/>
      <c r="H43" s="9">
        <f t="shared" si="2"/>
        <v>0</v>
      </c>
      <c r="I43" s="9">
        <f t="shared" si="3"/>
        <v>0</v>
      </c>
    </row>
    <row r="44" spans="1:9" ht="25.5">
      <c r="A44" s="10" t="s">
        <v>43</v>
      </c>
      <c r="B44" s="24">
        <v>1168.8</v>
      </c>
      <c r="C44" s="30">
        <v>1168.8</v>
      </c>
      <c r="D44" s="25"/>
      <c r="E44" s="24">
        <v>1400</v>
      </c>
      <c r="F44" s="24"/>
      <c r="G44" s="24"/>
      <c r="H44" s="9">
        <f t="shared" si="2"/>
        <v>231.20000000000005</v>
      </c>
      <c r="I44" s="9">
        <f t="shared" si="3"/>
        <v>231.20000000000005</v>
      </c>
    </row>
    <row r="45" spans="1:9" ht="25.5">
      <c r="A45" s="13" t="s">
        <v>45</v>
      </c>
      <c r="B45" s="19">
        <f>B46</f>
        <v>660.4</v>
      </c>
      <c r="C45" s="19">
        <f>C46</f>
        <v>660.4</v>
      </c>
      <c r="D45" s="25"/>
      <c r="E45" s="19">
        <f>E46</f>
        <v>1161.1</v>
      </c>
      <c r="F45" s="24"/>
      <c r="G45" s="24"/>
      <c r="H45" s="9"/>
      <c r="I45" s="9"/>
    </row>
    <row r="46" spans="1:9" ht="25.5">
      <c r="A46" s="10" t="s">
        <v>46</v>
      </c>
      <c r="B46" s="24">
        <v>660.4</v>
      </c>
      <c r="C46" s="30">
        <v>660.4</v>
      </c>
      <c r="D46" s="25"/>
      <c r="E46" s="24">
        <v>1161.1</v>
      </c>
      <c r="F46" s="24"/>
      <c r="G46" s="24"/>
      <c r="H46" s="9"/>
      <c r="I46" s="9"/>
    </row>
    <row r="47" spans="1:9" ht="38.25">
      <c r="A47" s="13" t="s">
        <v>39</v>
      </c>
      <c r="B47" s="19">
        <f>B48</f>
        <v>0</v>
      </c>
      <c r="C47" s="19">
        <f>C48</f>
        <v>0</v>
      </c>
      <c r="D47" s="27"/>
      <c r="E47" s="19">
        <v>0</v>
      </c>
      <c r="F47" s="19">
        <v>0</v>
      </c>
      <c r="G47" s="22">
        <v>0</v>
      </c>
      <c r="H47" s="7">
        <f t="shared" si="2"/>
        <v>0</v>
      </c>
      <c r="I47" s="7">
        <f t="shared" si="3"/>
        <v>0</v>
      </c>
    </row>
    <row r="48" spans="1:9" ht="25.5">
      <c r="A48" s="10" t="s">
        <v>34</v>
      </c>
      <c r="B48" s="24">
        <v>0</v>
      </c>
      <c r="C48" s="24">
        <v>0</v>
      </c>
      <c r="D48" s="25"/>
      <c r="E48" s="24">
        <v>0</v>
      </c>
      <c r="F48" s="24">
        <v>0</v>
      </c>
      <c r="G48" s="24">
        <v>0</v>
      </c>
      <c r="H48" s="9">
        <f t="shared" si="2"/>
        <v>0</v>
      </c>
      <c r="I48" s="9">
        <f t="shared" si="3"/>
        <v>0</v>
      </c>
    </row>
    <row r="49" spans="1:9" ht="12.75">
      <c r="A49" s="13"/>
      <c r="B49" s="19">
        <f>B12+B22+B25+B28+B32+B34+B36+B47+B42+B39+B20+B45</f>
        <v>142602.2</v>
      </c>
      <c r="C49" s="19">
        <f>C12+C22+C25+C28+C32+C34+C36+C47+C42+C39+C20+C45</f>
        <v>217074.39999999997</v>
      </c>
      <c r="D49" s="27"/>
      <c r="E49" s="19">
        <f>E12+E22+E25+E28+E32+E34+E36+E47+E42+E39+E20+E45</f>
        <v>178468.4</v>
      </c>
      <c r="F49" s="19">
        <f>E49/B49*100</f>
        <v>125.15122487591354</v>
      </c>
      <c r="G49" s="22">
        <f>E49/C49*100</f>
        <v>82.21531419642298</v>
      </c>
      <c r="H49" s="7">
        <f t="shared" si="2"/>
        <v>35866.19999999998</v>
      </c>
      <c r="I49" s="7">
        <f t="shared" si="3"/>
        <v>-38605.99999999997</v>
      </c>
    </row>
  </sheetData>
  <sheetProtection/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2018-11-16T06:39:59Z</cp:lastPrinted>
  <dcterms:created xsi:type="dcterms:W3CDTF">2003-07-23T10:25:27Z</dcterms:created>
  <dcterms:modified xsi:type="dcterms:W3CDTF">2018-11-16T07:40:10Z</dcterms:modified>
  <cp:category/>
  <cp:version/>
  <cp:contentType/>
  <cp:contentStatus/>
</cp:coreProperties>
</file>