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<sst xmlns="http://schemas.openxmlformats.org/spreadsheetml/2006/main" count="45" uniqueCount="45">
  <si>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</si>
  <si>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</si>
  <si>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</si>
  <si>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</si>
  <si>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</si>
  <si>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</si>
  <si>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</si>
  <si>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</si>
  <si>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</si>
  <si>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</si>
  <si>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</si>
  <si>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</si>
  <si>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</si>
  <si>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</si>
  <si>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</si>
  <si>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</si>
  <si>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</si>
  <si>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</si>
  <si>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</si>
  <si>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</si>
  <si>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</si>
  <si>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</si>
  <si>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</si>
  <si>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</si>
  <si>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Отклонение в суммарном выражение</t>
  </si>
  <si>
    <t>Приложение №1 к Заключению Контрольно-счетной</t>
  </si>
  <si>
    <t>комиссии по проекту бюджета Сергиево-Посадского</t>
  </si>
  <si>
    <t>тыс.рублей</t>
  </si>
  <si>
    <t xml:space="preserve">Налог, взимаемый в связи с применением упрощенной системы налогообложения </t>
  </si>
  <si>
    <t xml:space="preserve">Налог, взимаемый в виде стоимости патента в связи с применением упрощенной системы налогообложения </t>
  </si>
  <si>
    <t>Прочие доходы от использования имущества</t>
  </si>
  <si>
    <t>Акцизы по подакцизным товарам (продукции), производимых на территории Российской Федерации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</si>
  <si>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</si>
  <si>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 от оказания платных услуг или компенсации затрат государства</t>
  </si>
  <si>
    <t>Доходы бюджетов муниципальных районов от возврата бюджетными учреждениями остатков субсидий прошлых лет</t>
  </si>
  <si>
    <t>Проценты, полученные от предоставления бюджетных кредитов внутри страны за счет средств бюджетов муниципальных районов</t>
  </si>
  <si>
    <t>Безвозмезные поступления от негосударственных организаций</t>
  </si>
  <si>
    <t xml:space="preserve">муниципального района на 2019 год и на плановый период 2020 </t>
  </si>
  <si>
    <t>и 2021 годов</t>
  </si>
  <si>
    <t>Сравнительный анализ поступления доходов по проекту бюджета Сергиево-Посадского муниципального района на 2019 год</t>
  </si>
  <si>
    <t>Уточненный план по бюджету на 01.10.2018г.</t>
  </si>
  <si>
    <t>2019год к первоначальному бюджету 2018года (стр.4-стр.2)</t>
  </si>
  <si>
    <t>2019год к уточненному бюджету 2018года (стр.4-стр.3)</t>
  </si>
  <si>
    <t>Плата за увеличение площади земельбных участков , находящихся в частной собственности, в результате перераспределения таких земельных и земель (или 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</si>
  <si>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Доходы, получаемые в виде арендной платы , а также средства от продажи право на заключение договоров аренды за земели,находящиесы в собственности муниципальныхрайонов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</si>
</sst>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72" fontId="0" fillId="0" borderId="1" xfId="0" applyNumberForma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50" zoomScaleSheetLayoutView="150" workbookViewId="0" topLeftCell="A35">
      <selection activeCell="E8" sqref="E8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25</v>
      </c>
    </row>
    <row r="2" spans="4:8" ht="16.5" customHeight="1">
      <c r="D2" s="15" t="s">
        <v>26</v>
      </c>
      <c r="E2" s="15"/>
      <c r="F2" s="15"/>
      <c r="G2" s="15"/>
      <c r="H2" s="15"/>
    </row>
    <row r="3" spans="4:9" ht="14.25" customHeight="1">
      <c r="D3" s="14" t="s">
        <v>37</v>
      </c>
      <c r="E3" s="14"/>
      <c r="F3" s="14"/>
      <c r="G3" s="14"/>
      <c r="H3" s="14"/>
      <c r="I3" s="14"/>
    </row>
    <row r="4" ht="16.5" customHeight="1">
      <c r="D4" t="s">
        <v>38</v>
      </c>
    </row>
    <row r="5" spans="1:6" ht="28.5" customHeight="1">
      <c r="A5" s="16" t="s">
        <v>39</v>
      </c>
      <c r="B5" s="16"/>
      <c r="C5" s="16"/>
      <c r="D5" s="16"/>
      <c r="E5" s="16"/>
      <c r="F5" s="16"/>
    </row>
    <row r="6" ht="12.75">
      <c r="H6" t="s">
        <v>27</v>
      </c>
    </row>
    <row r="7" spans="1:8" ht="44.25" customHeight="1">
      <c r="A7" s="21" t="s">
        <v>0</v>
      </c>
      <c r="B7" s="19">
        <v>2018</v>
      </c>
      <c r="C7" s="20"/>
      <c r="D7" s="23">
        <v>2019</v>
      </c>
      <c r="E7" s="19" t="s">
        <v>1</v>
      </c>
      <c r="F7" s="20"/>
      <c r="G7" s="17" t="s">
        <v>24</v>
      </c>
      <c r="H7" s="18"/>
    </row>
    <row r="8" spans="1:8" ht="63.75">
      <c r="A8" s="22"/>
      <c r="B8" s="1" t="s">
        <v>2</v>
      </c>
      <c r="C8" s="2" t="s">
        <v>40</v>
      </c>
      <c r="D8" s="1" t="s">
        <v>3</v>
      </c>
      <c r="E8" s="4" t="s">
        <v>4</v>
      </c>
      <c r="F8" s="3" t="s">
        <v>5</v>
      </c>
      <c r="G8" s="12" t="s">
        <v>41</v>
      </c>
      <c r="H8" s="12" t="s">
        <v>42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2.75">
      <c r="A10" s="6" t="s">
        <v>6</v>
      </c>
      <c r="B10" s="11">
        <f>B11+B15+B16+B17+B18+B13+B14+B12</f>
        <v>2133841</v>
      </c>
      <c r="C10" s="11">
        <f>C11+C15+C16+C17+C18+C13+C14+C12</f>
        <v>2286071.7</v>
      </c>
      <c r="D10" s="11">
        <f>D11+D15+D16+D17+D18+D13+D14+D12</f>
        <v>2459083.2</v>
      </c>
      <c r="E10" s="11">
        <f aca="true" t="shared" si="0" ref="E10:E38">D10/B10*100</f>
        <v>115.2421009812821</v>
      </c>
      <c r="F10" s="11">
        <f>D10/C10*100</f>
        <v>107.56806971539869</v>
      </c>
      <c r="G10" s="11">
        <f>D10-B10</f>
        <v>325242.2000000002</v>
      </c>
      <c r="H10" s="11">
        <f>D10-C10</f>
        <v>173011.5</v>
      </c>
    </row>
    <row r="11" spans="1:8" ht="12.75">
      <c r="A11" s="7" t="s">
        <v>7</v>
      </c>
      <c r="B11" s="10">
        <v>1581905</v>
      </c>
      <c r="C11" s="10">
        <v>1713987.6</v>
      </c>
      <c r="D11" s="10">
        <v>1783797</v>
      </c>
      <c r="E11" s="10">
        <f t="shared" si="0"/>
        <v>112.7625868810074</v>
      </c>
      <c r="F11" s="10">
        <f>D11/C11*100</f>
        <v>104.07292328135863</v>
      </c>
      <c r="G11" s="10">
        <f aca="true" t="shared" si="1" ref="G11:G38">D11-B11</f>
        <v>201892</v>
      </c>
      <c r="H11" s="10">
        <f>D11-C11</f>
        <v>69809.3999999999</v>
      </c>
    </row>
    <row r="12" spans="1:8" ht="38.25">
      <c r="A12" s="7" t="s">
        <v>31</v>
      </c>
      <c r="B12" s="10">
        <v>28532</v>
      </c>
      <c r="C12" s="10">
        <v>28532</v>
      </c>
      <c r="D12" s="10">
        <v>37344</v>
      </c>
      <c r="E12" s="10"/>
      <c r="F12" s="10"/>
      <c r="G12" s="10"/>
      <c r="H12" s="10"/>
    </row>
    <row r="13" spans="1:8" ht="38.25">
      <c r="A13" s="7" t="s">
        <v>28</v>
      </c>
      <c r="B13" s="10">
        <v>349720</v>
      </c>
      <c r="C13" s="10">
        <v>364720</v>
      </c>
      <c r="D13" s="10">
        <v>443949.2</v>
      </c>
      <c r="E13" s="10">
        <v>0</v>
      </c>
      <c r="F13" s="10">
        <v>0</v>
      </c>
      <c r="G13" s="10">
        <f>D13-B13</f>
        <v>94229.20000000001</v>
      </c>
      <c r="H13" s="10">
        <f>D13-C13</f>
        <v>79229.20000000001</v>
      </c>
    </row>
    <row r="14" spans="1:8" ht="38.25">
      <c r="A14" s="7" t="s">
        <v>29</v>
      </c>
      <c r="B14" s="10">
        <v>41740</v>
      </c>
      <c r="C14" s="10">
        <v>41740</v>
      </c>
      <c r="D14" s="10">
        <v>54737</v>
      </c>
      <c r="E14" s="10">
        <v>0</v>
      </c>
      <c r="F14" s="10">
        <v>0</v>
      </c>
      <c r="G14" s="10">
        <f>D14-B14</f>
        <v>12997</v>
      </c>
      <c r="H14" s="10">
        <f>D14-C14</f>
        <v>12997</v>
      </c>
    </row>
    <row r="15" spans="1:8" ht="25.5">
      <c r="A15" s="7" t="s">
        <v>8</v>
      </c>
      <c r="B15" s="10">
        <v>100081</v>
      </c>
      <c r="C15" s="10">
        <v>103229.1</v>
      </c>
      <c r="D15" s="10">
        <v>103914</v>
      </c>
      <c r="E15" s="10">
        <f t="shared" si="0"/>
        <v>103.82989778279594</v>
      </c>
      <c r="F15" s="10">
        <f aca="true" t="shared" si="2" ref="F15:F38">D15/C15*100</f>
        <v>100.66347570597824</v>
      </c>
      <c r="G15" s="10">
        <f t="shared" si="1"/>
        <v>3833</v>
      </c>
      <c r="H15" s="10">
        <f aca="true" t="shared" si="3" ref="H15:H38">D15-C15</f>
        <v>684.8999999999942</v>
      </c>
    </row>
    <row r="16" spans="1:8" ht="12.75">
      <c r="A16" s="7" t="s">
        <v>9</v>
      </c>
      <c r="B16" s="10">
        <v>2501</v>
      </c>
      <c r="C16" s="10">
        <v>2501</v>
      </c>
      <c r="D16" s="10">
        <v>720</v>
      </c>
      <c r="E16" s="10">
        <f t="shared" si="0"/>
        <v>28.78848460615754</v>
      </c>
      <c r="F16" s="10">
        <f t="shared" si="2"/>
        <v>28.78848460615754</v>
      </c>
      <c r="G16" s="10">
        <f t="shared" si="1"/>
        <v>-1781</v>
      </c>
      <c r="H16" s="10">
        <f t="shared" si="3"/>
        <v>-1781</v>
      </c>
    </row>
    <row r="17" spans="1:8" ht="63.75">
      <c r="A17" s="7" t="s">
        <v>10</v>
      </c>
      <c r="B17" s="10">
        <v>29192</v>
      </c>
      <c r="C17" s="10">
        <v>31192</v>
      </c>
      <c r="D17" s="10">
        <v>34122</v>
      </c>
      <c r="E17" s="10">
        <f t="shared" si="0"/>
        <v>116.88818854480681</v>
      </c>
      <c r="F17" s="10">
        <f t="shared" si="2"/>
        <v>109.393434213901</v>
      </c>
      <c r="G17" s="10">
        <f t="shared" si="1"/>
        <v>4930</v>
      </c>
      <c r="H17" s="10">
        <f t="shared" si="3"/>
        <v>2930</v>
      </c>
    </row>
    <row r="18" spans="1:8" ht="38.25">
      <c r="A18" s="7" t="s">
        <v>11</v>
      </c>
      <c r="B18" s="10">
        <v>170</v>
      </c>
      <c r="C18" s="10">
        <v>170</v>
      </c>
      <c r="D18" s="10">
        <v>500</v>
      </c>
      <c r="E18" s="10">
        <f t="shared" si="0"/>
        <v>294.11764705882354</v>
      </c>
      <c r="F18" s="10">
        <f t="shared" si="2"/>
        <v>294.11764705882354</v>
      </c>
      <c r="G18" s="10">
        <f t="shared" si="1"/>
        <v>330</v>
      </c>
      <c r="H18" s="10">
        <f t="shared" si="3"/>
        <v>330</v>
      </c>
    </row>
    <row r="19" spans="1:8" ht="12.75">
      <c r="A19" s="6" t="s">
        <v>12</v>
      </c>
      <c r="B19" s="11">
        <f>B21+B25+B27+B28+B30+B26+B24+B23+B20</f>
        <v>300258</v>
      </c>
      <c r="C19" s="11">
        <f>C21+C25+C27+C28+C30+C26+C24+C23+C20</f>
        <v>456864.5</v>
      </c>
      <c r="D19" s="11">
        <f>D21+D25+D27+D28+D30+D26+D24+D23+D20+D22+D29</f>
        <v>276600</v>
      </c>
      <c r="E19" s="11">
        <f t="shared" si="0"/>
        <v>92.12077613252603</v>
      </c>
      <c r="F19" s="11">
        <f t="shared" si="2"/>
        <v>60.543115081167386</v>
      </c>
      <c r="G19" s="11">
        <f t="shared" si="1"/>
        <v>-23658</v>
      </c>
      <c r="H19" s="11">
        <f t="shared" si="3"/>
        <v>-180264.5</v>
      </c>
    </row>
    <row r="20" spans="1:8" ht="51">
      <c r="A20" s="7" t="s">
        <v>35</v>
      </c>
      <c r="B20" s="13">
        <v>100</v>
      </c>
      <c r="C20" s="13">
        <v>100</v>
      </c>
      <c r="D20" s="13">
        <v>0</v>
      </c>
      <c r="E20" s="11"/>
      <c r="F20" s="11"/>
      <c r="G20" s="11"/>
      <c r="H20" s="11"/>
    </row>
    <row r="21" spans="1:8" ht="89.25">
      <c r="A21" s="7" t="s">
        <v>13</v>
      </c>
      <c r="B21" s="10">
        <v>194263</v>
      </c>
      <c r="C21" s="10">
        <v>194263</v>
      </c>
      <c r="D21" s="10">
        <v>184508</v>
      </c>
      <c r="E21" s="10">
        <f t="shared" si="0"/>
        <v>94.97845704019808</v>
      </c>
      <c r="F21" s="10">
        <f t="shared" si="2"/>
        <v>94.97845704019808</v>
      </c>
      <c r="G21" s="10">
        <f t="shared" si="1"/>
        <v>-9755</v>
      </c>
      <c r="H21" s="10">
        <f t="shared" si="3"/>
        <v>-9755</v>
      </c>
    </row>
    <row r="22" spans="1:8" ht="63.75">
      <c r="A22" s="7" t="s">
        <v>44</v>
      </c>
      <c r="B22" s="10">
        <v>0</v>
      </c>
      <c r="C22" s="10">
        <v>0</v>
      </c>
      <c r="D22" s="10">
        <v>450</v>
      </c>
      <c r="E22" s="10"/>
      <c r="F22" s="10"/>
      <c r="G22" s="10">
        <f t="shared" si="1"/>
        <v>450</v>
      </c>
      <c r="H22" s="10">
        <f t="shared" si="3"/>
        <v>450</v>
      </c>
    </row>
    <row r="23" spans="1:8" ht="51">
      <c r="A23" s="7" t="s">
        <v>32</v>
      </c>
      <c r="B23" s="10">
        <v>12851</v>
      </c>
      <c r="C23" s="10">
        <v>12851</v>
      </c>
      <c r="D23" s="10">
        <v>14413</v>
      </c>
      <c r="E23" s="10">
        <f t="shared" si="0"/>
        <v>112.15469613259668</v>
      </c>
      <c r="F23" s="10">
        <f t="shared" si="2"/>
        <v>112.15469613259668</v>
      </c>
      <c r="G23" s="10">
        <f t="shared" si="1"/>
        <v>1562</v>
      </c>
      <c r="H23" s="10">
        <f t="shared" si="3"/>
        <v>1562</v>
      </c>
    </row>
    <row r="24" spans="1:8" ht="25.5">
      <c r="A24" s="7" t="s">
        <v>30</v>
      </c>
      <c r="B24" s="10">
        <v>29000</v>
      </c>
      <c r="C24" s="10">
        <v>31800</v>
      </c>
      <c r="D24" s="10">
        <v>21365</v>
      </c>
      <c r="E24" s="10">
        <f t="shared" si="0"/>
        <v>73.67241379310346</v>
      </c>
      <c r="F24" s="10">
        <f t="shared" si="2"/>
        <v>67.18553459119498</v>
      </c>
      <c r="G24" s="10">
        <f t="shared" si="1"/>
        <v>-7635</v>
      </c>
      <c r="H24" s="10">
        <f t="shared" si="3"/>
        <v>-10435</v>
      </c>
    </row>
    <row r="25" spans="1:8" ht="25.5">
      <c r="A25" s="7" t="s">
        <v>14</v>
      </c>
      <c r="B25" s="10">
        <v>7241</v>
      </c>
      <c r="C25" s="10">
        <v>7241</v>
      </c>
      <c r="D25" s="10">
        <v>2556</v>
      </c>
      <c r="E25" s="10">
        <f t="shared" si="0"/>
        <v>35.29899185195415</v>
      </c>
      <c r="F25" s="10">
        <f t="shared" si="2"/>
        <v>35.29899185195415</v>
      </c>
      <c r="G25" s="10">
        <f t="shared" si="1"/>
        <v>-4685</v>
      </c>
      <c r="H25" s="10">
        <f t="shared" si="3"/>
        <v>-4685</v>
      </c>
    </row>
    <row r="26" spans="1:8" ht="25.5">
      <c r="A26" s="7" t="s">
        <v>33</v>
      </c>
      <c r="B26" s="10">
        <v>650</v>
      </c>
      <c r="C26" s="10">
        <v>943.3</v>
      </c>
      <c r="D26" s="10">
        <v>500</v>
      </c>
      <c r="E26" s="10">
        <v>0</v>
      </c>
      <c r="F26" s="10">
        <f t="shared" si="2"/>
        <v>53.00540655146825</v>
      </c>
      <c r="G26" s="10">
        <f t="shared" si="1"/>
        <v>-150</v>
      </c>
      <c r="H26" s="10">
        <f t="shared" si="3"/>
        <v>-443.29999999999995</v>
      </c>
    </row>
    <row r="27" spans="1:8" ht="102">
      <c r="A27" s="7" t="s">
        <v>15</v>
      </c>
      <c r="B27" s="10">
        <v>6567</v>
      </c>
      <c r="C27" s="10">
        <v>31567</v>
      </c>
      <c r="D27" s="10">
        <v>8548</v>
      </c>
      <c r="E27" s="10">
        <f t="shared" si="0"/>
        <v>130.16598142226283</v>
      </c>
      <c r="F27" s="10">
        <f t="shared" si="2"/>
        <v>27.078911521525644</v>
      </c>
      <c r="G27" s="10">
        <f t="shared" si="1"/>
        <v>1981</v>
      </c>
      <c r="H27" s="10">
        <f t="shared" si="3"/>
        <v>-23019</v>
      </c>
    </row>
    <row r="28" spans="1:8" ht="51">
      <c r="A28" s="7" t="s">
        <v>16</v>
      </c>
      <c r="B28" s="10">
        <v>16550</v>
      </c>
      <c r="C28" s="10">
        <v>145063.2</v>
      </c>
      <c r="D28" s="10">
        <v>11703</v>
      </c>
      <c r="E28" s="10">
        <f t="shared" si="0"/>
        <v>70.71299093655588</v>
      </c>
      <c r="F28" s="10">
        <f t="shared" si="2"/>
        <v>8.06751815760303</v>
      </c>
      <c r="G28" s="10">
        <f t="shared" si="1"/>
        <v>-4847</v>
      </c>
      <c r="H28" s="10">
        <f t="shared" si="3"/>
        <v>-133360.2</v>
      </c>
    </row>
    <row r="29" spans="1:8" ht="129" customHeight="1">
      <c r="A29" s="7" t="s">
        <v>43</v>
      </c>
      <c r="B29" s="10">
        <v>0</v>
      </c>
      <c r="C29" s="10">
        <v>0</v>
      </c>
      <c r="D29" s="10">
        <v>1850</v>
      </c>
      <c r="E29" s="10"/>
      <c r="F29" s="10"/>
      <c r="G29" s="10">
        <f t="shared" si="1"/>
        <v>1850</v>
      </c>
      <c r="H29" s="10">
        <f t="shared" si="3"/>
        <v>1850</v>
      </c>
    </row>
    <row r="30" spans="1:8" ht="12.75">
      <c r="A30" s="7" t="s">
        <v>17</v>
      </c>
      <c r="B30" s="10">
        <v>33036</v>
      </c>
      <c r="C30" s="10">
        <v>33036</v>
      </c>
      <c r="D30" s="10">
        <v>30707</v>
      </c>
      <c r="E30" s="10">
        <f t="shared" si="0"/>
        <v>92.95011502603221</v>
      </c>
      <c r="F30" s="10">
        <f t="shared" si="2"/>
        <v>92.95011502603221</v>
      </c>
      <c r="G30" s="10">
        <f t="shared" si="1"/>
        <v>-2329</v>
      </c>
      <c r="H30" s="10">
        <f t="shared" si="3"/>
        <v>-2329</v>
      </c>
    </row>
    <row r="31" spans="1:8" ht="38.25">
      <c r="A31" s="8" t="s">
        <v>18</v>
      </c>
      <c r="B31" s="11">
        <f>B32+B33+B34+B35</f>
        <v>3733385.5</v>
      </c>
      <c r="C31" s="11">
        <f>C32+C33+C34+C35+C36+C37</f>
        <v>4480975.7</v>
      </c>
      <c r="D31" s="11">
        <f>D32+D33+D34+D35</f>
        <v>3989094.7</v>
      </c>
      <c r="E31" s="11">
        <f t="shared" si="0"/>
        <v>106.84925786528072</v>
      </c>
      <c r="F31" s="11">
        <f t="shared" si="2"/>
        <v>89.02290409653415</v>
      </c>
      <c r="G31" s="11">
        <f t="shared" si="1"/>
        <v>255709.2000000002</v>
      </c>
      <c r="H31" s="11">
        <f t="shared" si="3"/>
        <v>-491881</v>
      </c>
    </row>
    <row r="32" spans="1:8" ht="38.25">
      <c r="A32" s="7" t="s">
        <v>19</v>
      </c>
      <c r="B32" s="10">
        <v>157751</v>
      </c>
      <c r="C32" s="10">
        <v>180832</v>
      </c>
      <c r="D32" s="10">
        <v>2456</v>
      </c>
      <c r="E32" s="10">
        <f t="shared" si="0"/>
        <v>1.5568839500225038</v>
      </c>
      <c r="F32" s="10">
        <f t="shared" si="2"/>
        <v>1.3581666961599717</v>
      </c>
      <c r="G32" s="10">
        <f t="shared" si="1"/>
        <v>-155295</v>
      </c>
      <c r="H32" s="10">
        <f t="shared" si="3"/>
        <v>-178376</v>
      </c>
    </row>
    <row r="33" spans="1:8" ht="38.25">
      <c r="A33" s="7" t="s">
        <v>20</v>
      </c>
      <c r="B33" s="10">
        <v>389749.5</v>
      </c>
      <c r="C33" s="10">
        <v>679714.4</v>
      </c>
      <c r="D33" s="10">
        <v>652844.7</v>
      </c>
      <c r="E33" s="10">
        <f t="shared" si="0"/>
        <v>167.50366581612036</v>
      </c>
      <c r="F33" s="10">
        <f t="shared" si="2"/>
        <v>96.0469132329696</v>
      </c>
      <c r="G33" s="10">
        <f t="shared" si="1"/>
        <v>263095.19999999995</v>
      </c>
      <c r="H33" s="10">
        <f t="shared" si="3"/>
        <v>-26869.70000000007</v>
      </c>
    </row>
    <row r="34" spans="1:8" ht="38.25">
      <c r="A34" s="7" t="s">
        <v>21</v>
      </c>
      <c r="B34" s="10">
        <v>3185885</v>
      </c>
      <c r="C34" s="10">
        <v>3349320</v>
      </c>
      <c r="D34" s="10">
        <v>3333794</v>
      </c>
      <c r="E34" s="10">
        <f t="shared" si="0"/>
        <v>104.64263462114923</v>
      </c>
      <c r="F34" s="10">
        <f t="shared" si="2"/>
        <v>99.5364432183249</v>
      </c>
      <c r="G34" s="10">
        <f t="shared" si="1"/>
        <v>147909</v>
      </c>
      <c r="H34" s="10">
        <f t="shared" si="3"/>
        <v>-15526</v>
      </c>
    </row>
    <row r="35" spans="1:8" ht="12.75">
      <c r="A35" s="7" t="s">
        <v>22</v>
      </c>
      <c r="B35" s="10">
        <v>0</v>
      </c>
      <c r="C35" s="10">
        <v>284119.5</v>
      </c>
      <c r="D35" s="10">
        <v>0</v>
      </c>
      <c r="E35" s="10"/>
      <c r="F35" s="10">
        <f t="shared" si="2"/>
        <v>0</v>
      </c>
      <c r="G35" s="10">
        <f t="shared" si="1"/>
        <v>0</v>
      </c>
      <c r="H35" s="10">
        <f t="shared" si="3"/>
        <v>-284119.5</v>
      </c>
    </row>
    <row r="36" spans="1:8" ht="25.5">
      <c r="A36" s="7" t="s">
        <v>36</v>
      </c>
      <c r="B36" s="10">
        <v>0</v>
      </c>
      <c r="C36" s="10">
        <v>1000</v>
      </c>
      <c r="D36" s="10">
        <v>0</v>
      </c>
      <c r="E36" s="10"/>
      <c r="F36" s="10">
        <f t="shared" si="2"/>
        <v>0</v>
      </c>
      <c r="G36" s="10">
        <f t="shared" si="1"/>
        <v>0</v>
      </c>
      <c r="H36" s="10">
        <f t="shared" si="3"/>
        <v>-1000</v>
      </c>
    </row>
    <row r="37" spans="1:8" ht="51">
      <c r="A37" s="7" t="s">
        <v>34</v>
      </c>
      <c r="B37" s="10">
        <v>0</v>
      </c>
      <c r="C37" s="10">
        <v>-14010.2</v>
      </c>
      <c r="D37" s="10">
        <v>0</v>
      </c>
      <c r="E37" s="10"/>
      <c r="F37" s="10">
        <f t="shared" si="2"/>
        <v>0</v>
      </c>
      <c r="G37" s="10">
        <f t="shared" si="1"/>
        <v>0</v>
      </c>
      <c r="H37" s="10">
        <f t="shared" si="3"/>
        <v>14010.2</v>
      </c>
    </row>
    <row r="38" spans="1:8" ht="15.75">
      <c r="A38" s="9" t="s">
        <v>23</v>
      </c>
      <c r="B38" s="11">
        <f>B31+B10+B19</f>
        <v>6167484.5</v>
      </c>
      <c r="C38" s="11">
        <f>C31+C10+C19</f>
        <v>7223911.9</v>
      </c>
      <c r="D38" s="11">
        <f>D31+D10+D19</f>
        <v>6724777.9</v>
      </c>
      <c r="E38" s="11">
        <f t="shared" si="0"/>
        <v>109.03599190237124</v>
      </c>
      <c r="F38" s="11">
        <f t="shared" si="2"/>
        <v>93.09053035378241</v>
      </c>
      <c r="G38" s="11">
        <f t="shared" si="1"/>
        <v>557293.4000000004</v>
      </c>
      <c r="H38" s="11">
        <f t="shared" si="3"/>
        <v>-499134</v>
      </c>
    </row>
  </sheetData>
  <mergeCells count="7">
    <mergeCell ref="D3:I3"/>
    <mergeCell ref="D2:H2"/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2017-11-27T06:26:50Z</cp:lastPrinted>
  <dcterms:created xsi:type="dcterms:W3CDTF">2010-11-30T05:55:01Z</dcterms:created>
  <dcterms:modified xsi:type="dcterms:W3CDTF">2018-12-06T12:01:29Z</dcterms:modified>
  <cp:category/>
  <cp:version/>
  <cp:contentType/>
  <cp:contentStatus/>
</cp:coreProperties>
</file>