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'!$A$1:$I$46</definedName>
  </definedNames>
  <calcPr fullCalcOnLoad="1"/>
</workbook>
</file>

<file path=xl/sharedStrings.xml><?xml version="1.0" encoding="utf-8"?>
<sst xmlns="http://schemas.openxmlformats.org/spreadsheetml/2006/main" count="52" uniqueCount="51">
  <si>
    <t>Благоустройство</t>
  </si>
  <si>
    <t>Наименование</t>
  </si>
  <si>
    <t>Жилищно-коммунальное хозяйство</t>
  </si>
  <si>
    <t>Образование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</si>
  <si>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</si>
  <si>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</si>
  <si>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</si>
  <si>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</si>
  <si>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</si>
  <si>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</si>
  <si>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</si>
  <si>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</si>
  <si>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</si>
  <si>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</si>
  <si>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</si>
  <si>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</si>
  <si>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</si>
  <si>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</si>
  <si>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</si>
  <si>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</si>
  <si>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</si>
  <si>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</si>
  <si>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</si>
  <si>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</si>
  <si>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</si>
  <si>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</si>
  <si>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</si>
  <si>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</si>
  <si>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</si>
  <si>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Культура, кинематография</t>
  </si>
  <si>
    <t>,</t>
  </si>
  <si>
    <t>Прочие межбюджетные трансферты общего характера</t>
  </si>
  <si>
    <t>Дорожное хозяйство (дорожные фонды)</t>
  </si>
  <si>
    <t>Отклонение в суммарном выражении</t>
  </si>
  <si>
    <t>Другие общегосударственные вопросы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</si>
  <si>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</si>
  <si>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</si>
  <si>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</si>
  <si>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комиссии по проекту бюджета сельского поселения</t>
  </si>
  <si>
    <t>Национальная оборона</t>
  </si>
  <si>
    <t>Мобилизационная и вневойсковая подготовка</t>
  </si>
  <si>
    <t>Другие вопросы в области жилищно-коммунального хозяйства</t>
  </si>
  <si>
    <t>Приложение №3 к Заключению Контрольно-счетной</t>
  </si>
  <si>
    <t>2018 год</t>
  </si>
  <si>
    <t>Уточненный план по бюджету на 01.10.2017г.</t>
  </si>
  <si>
    <t>Березняковское на 2019 год</t>
  </si>
  <si>
    <t>Сравнительный  анализ муниципальных услуг по расходам проекта бюджета сельского поселения Березняковское на 2019 год</t>
  </si>
  <si>
    <t>2019 год</t>
  </si>
  <si>
    <t>2019год к первоначальному бюджету 2018года (стр.7-стр.5)</t>
  </si>
  <si>
    <t>2019год к уточненному бюджету 2018года (стр.7-стр.5)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</si>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</sst>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8">
      <selection activeCell="E47" sqref="E47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25390625" style="1" customWidth="1"/>
    <col min="4" max="4" width="1.37890625" style="1" customWidth="1"/>
    <col min="5" max="6" width="12.625" style="1" customWidth="1"/>
    <col min="7" max="7" width="13.75390625" style="1" customWidth="1"/>
    <col min="8" max="8" width="9.875" style="1" customWidth="1"/>
    <col min="9" max="9" width="14.25390625" style="1" customWidth="1"/>
    <col min="10" max="16384" width="9.125" style="1" customWidth="1"/>
  </cols>
  <sheetData>
    <row r="1" spans="4:7" ht="12.75">
      <c r="D1" t="s">
        <v>42</v>
      </c>
      <c r="E1"/>
      <c r="F1"/>
      <c r="G1"/>
    </row>
    <row r="2" spans="4:7" ht="12.75">
      <c r="D2" t="s">
        <v>38</v>
      </c>
      <c r="E2"/>
      <c r="F2"/>
      <c r="G2"/>
    </row>
    <row r="3" spans="4:7" ht="12.75">
      <c r="D3" t="s">
        <v>45</v>
      </c>
      <c r="E3"/>
      <c r="F3"/>
      <c r="G3"/>
    </row>
    <row r="4" spans="4:6" ht="15.75">
      <c r="D4" s="2"/>
      <c r="E4" s="2"/>
      <c r="F4" s="2"/>
    </row>
    <row r="6" spans="1:7" ht="58.5" customHeight="1">
      <c r="A6" s="37" t="s">
        <v>46</v>
      </c>
      <c r="B6" s="37"/>
      <c r="C6" s="37"/>
      <c r="D6" s="37"/>
      <c r="E6" s="37"/>
      <c r="F6" s="37"/>
      <c r="G6" s="37"/>
    </row>
    <row r="7" spans="1:3" ht="12.75" customHeight="1">
      <c r="A7" s="37"/>
      <c r="B7" s="37"/>
      <c r="C7" s="37"/>
    </row>
    <row r="8" ht="12.75">
      <c r="G8" s="3" t="s">
        <v>13</v>
      </c>
    </row>
    <row r="9" spans="1:9" s="4" customFormat="1" ht="38.25" customHeight="1">
      <c r="A9" s="42" t="s">
        <v>1</v>
      </c>
      <c r="B9" s="40" t="s">
        <v>43</v>
      </c>
      <c r="C9" s="41"/>
      <c r="D9" s="18"/>
      <c r="E9" s="22" t="s">
        <v>47</v>
      </c>
      <c r="F9" s="40" t="s">
        <v>21</v>
      </c>
      <c r="G9" s="41"/>
      <c r="H9" s="38" t="s">
        <v>33</v>
      </c>
      <c r="I9" s="39"/>
    </row>
    <row r="10" spans="1:9" s="4" customFormat="1" ht="89.25">
      <c r="A10" s="43"/>
      <c r="B10" s="17" t="s">
        <v>23</v>
      </c>
      <c r="C10" s="17" t="s">
        <v>44</v>
      </c>
      <c r="D10" s="19"/>
      <c r="E10" s="17" t="s">
        <v>24</v>
      </c>
      <c r="F10" s="20" t="s">
        <v>25</v>
      </c>
      <c r="G10" s="17" t="s">
        <v>26</v>
      </c>
      <c r="H10" s="35" t="s">
        <v>48</v>
      </c>
      <c r="I10" s="35" t="s">
        <v>49</v>
      </c>
    </row>
    <row r="11" spans="1:9" s="4" customFormat="1" ht="12.75">
      <c r="A11" s="23">
        <v>1</v>
      </c>
      <c r="B11" s="23">
        <v>5</v>
      </c>
      <c r="C11" s="23" t="s">
        <v>30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12</v>
      </c>
      <c r="B12" s="24">
        <f>B14+B15+B16+B17+B19+B20</f>
        <v>12120.999999999998</v>
      </c>
      <c r="C12" s="24">
        <f>C14+C15+C16+C17+C19+C20</f>
        <v>12194.699999999999</v>
      </c>
      <c r="D12" s="25"/>
      <c r="E12" s="24">
        <f>E14+E15+E16+E17+E19+E20+E18</f>
        <v>14928.6</v>
      </c>
      <c r="F12" s="24">
        <f>E12/B12*100</f>
        <v>123.16310535434371</v>
      </c>
      <c r="G12" s="24">
        <f>E12/C12*100</f>
        <v>122.41875568894685</v>
      </c>
      <c r="H12" s="7">
        <f>E12-B12</f>
        <v>2807.600000000002</v>
      </c>
      <c r="I12" s="7">
        <f>E12-C12</f>
        <v>2733.9000000000015</v>
      </c>
    </row>
    <row r="13" spans="1:9" s="4" customFormat="1" ht="12.75">
      <c r="A13" s="6" t="s">
        <v>28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8.25">
      <c r="A14" s="8" t="s">
        <v>19</v>
      </c>
      <c r="B14" s="26">
        <v>1783</v>
      </c>
      <c r="C14" s="26">
        <v>1783</v>
      </c>
      <c r="D14" s="27"/>
      <c r="E14" s="26">
        <v>2003</v>
      </c>
      <c r="F14" s="26"/>
      <c r="G14" s="28">
        <f aca="true" t="shared" si="0" ref="G14:G20">E14/C14*100</f>
        <v>112.33875490745935</v>
      </c>
      <c r="H14" s="9">
        <f aca="true" t="shared" si="1" ref="H14:H46">E14-B14</f>
        <v>220</v>
      </c>
      <c r="I14" s="9">
        <f aca="true" t="shared" si="2" ref="I14:I46">E14-C14</f>
        <v>220</v>
      </c>
    </row>
    <row r="15" spans="1:9" s="4" customFormat="1" ht="51">
      <c r="A15" s="8" t="s">
        <v>14</v>
      </c>
      <c r="B15" s="26">
        <v>0</v>
      </c>
      <c r="C15" s="26">
        <v>0</v>
      </c>
      <c r="D15" s="27"/>
      <c r="E15" s="26">
        <v>0</v>
      </c>
      <c r="F15" s="26"/>
      <c r="G15" s="28"/>
      <c r="H15" s="9">
        <f t="shared" si="1"/>
        <v>0</v>
      </c>
      <c r="I15" s="9">
        <f t="shared" si="2"/>
        <v>0</v>
      </c>
    </row>
    <row r="16" spans="1:9" s="4" customFormat="1" ht="51">
      <c r="A16" s="10" t="s">
        <v>15</v>
      </c>
      <c r="B16" s="26">
        <v>9797.9</v>
      </c>
      <c r="C16" s="26">
        <v>9896.6</v>
      </c>
      <c r="D16" s="27"/>
      <c r="E16" s="26">
        <v>12181.9</v>
      </c>
      <c r="F16" s="26">
        <f>E16/B16*100</f>
        <v>124.33174455750722</v>
      </c>
      <c r="G16" s="28">
        <f t="shared" si="0"/>
        <v>123.09176889032597</v>
      </c>
      <c r="H16" s="9">
        <f t="shared" si="1"/>
        <v>2384</v>
      </c>
      <c r="I16" s="9">
        <f t="shared" si="2"/>
        <v>2285.2999999999993</v>
      </c>
    </row>
    <row r="17" spans="1:9" s="4" customFormat="1" ht="66" customHeight="1">
      <c r="A17" s="11" t="s">
        <v>18</v>
      </c>
      <c r="B17" s="26">
        <v>279.3</v>
      </c>
      <c r="C17" s="26">
        <v>279.3</v>
      </c>
      <c r="D17" s="27"/>
      <c r="E17" s="26">
        <v>272</v>
      </c>
      <c r="F17" s="26"/>
      <c r="G17" s="28">
        <f t="shared" si="0"/>
        <v>97.38632295023272</v>
      </c>
      <c r="H17" s="9">
        <f t="shared" si="1"/>
        <v>-7.300000000000011</v>
      </c>
      <c r="I17" s="9">
        <f t="shared" si="2"/>
        <v>-7.300000000000011</v>
      </c>
    </row>
    <row r="18" spans="1:9" s="4" customFormat="1" ht="20.25" customHeight="1">
      <c r="A18" s="11" t="s">
        <v>50</v>
      </c>
      <c r="B18" s="26">
        <v>0</v>
      </c>
      <c r="C18" s="26">
        <v>0</v>
      </c>
      <c r="D18" s="27"/>
      <c r="E18" s="26">
        <v>174</v>
      </c>
      <c r="F18" s="26"/>
      <c r="G18" s="28"/>
      <c r="H18" s="9">
        <f t="shared" si="1"/>
        <v>174</v>
      </c>
      <c r="I18" s="9">
        <f t="shared" si="2"/>
        <v>174</v>
      </c>
    </row>
    <row r="19" spans="1:9" s="4" customFormat="1" ht="12.75">
      <c r="A19" s="12" t="s">
        <v>5</v>
      </c>
      <c r="B19" s="26">
        <v>100</v>
      </c>
      <c r="C19" s="26">
        <v>75</v>
      </c>
      <c r="D19" s="27"/>
      <c r="E19" s="26">
        <v>100</v>
      </c>
      <c r="F19" s="26">
        <f>E19/B19*100</f>
        <v>100</v>
      </c>
      <c r="G19" s="28">
        <f t="shared" si="0"/>
        <v>133.33333333333331</v>
      </c>
      <c r="H19" s="9">
        <f t="shared" si="1"/>
        <v>0</v>
      </c>
      <c r="I19" s="9">
        <f t="shared" si="2"/>
        <v>25</v>
      </c>
    </row>
    <row r="20" spans="1:9" s="4" customFormat="1" ht="12.75">
      <c r="A20" s="10" t="s">
        <v>34</v>
      </c>
      <c r="B20" s="26">
        <v>160.8</v>
      </c>
      <c r="C20" s="26">
        <v>160.8</v>
      </c>
      <c r="D20" s="27"/>
      <c r="E20" s="26">
        <v>197.7</v>
      </c>
      <c r="F20" s="26"/>
      <c r="G20" s="28">
        <f t="shared" si="0"/>
        <v>122.94776119402984</v>
      </c>
      <c r="H20" s="9">
        <f t="shared" si="1"/>
        <v>36.89999999999998</v>
      </c>
      <c r="I20" s="9">
        <f t="shared" si="2"/>
        <v>36.89999999999998</v>
      </c>
    </row>
    <row r="21" spans="1:9" s="4" customFormat="1" ht="12.75">
      <c r="A21" s="13" t="s">
        <v>39</v>
      </c>
      <c r="B21" s="21">
        <f>B22</f>
        <v>287</v>
      </c>
      <c r="C21" s="21">
        <f>C22</f>
        <v>287</v>
      </c>
      <c r="D21" s="27"/>
      <c r="E21" s="21">
        <f>E22</f>
        <v>316</v>
      </c>
      <c r="F21" s="26"/>
      <c r="G21" s="28"/>
      <c r="H21" s="9"/>
      <c r="I21" s="9"/>
    </row>
    <row r="22" spans="1:9" s="4" customFormat="1" ht="12.75">
      <c r="A22" s="10" t="s">
        <v>40</v>
      </c>
      <c r="B22" s="26">
        <v>287</v>
      </c>
      <c r="C22" s="26">
        <v>287</v>
      </c>
      <c r="D22" s="27"/>
      <c r="E22" s="26">
        <v>316</v>
      </c>
      <c r="F22" s="26"/>
      <c r="G22" s="28"/>
      <c r="H22" s="9"/>
      <c r="I22" s="9"/>
    </row>
    <row r="23" spans="1:9" s="4" customFormat="1" ht="25.5">
      <c r="A23" s="13" t="s">
        <v>6</v>
      </c>
      <c r="B23" s="21">
        <f>B24+B25</f>
        <v>100</v>
      </c>
      <c r="C23" s="21">
        <f>C24+C25</f>
        <v>100</v>
      </c>
      <c r="D23" s="29"/>
      <c r="E23" s="21">
        <f>E24+E25</f>
        <v>320</v>
      </c>
      <c r="F23" s="21">
        <f>E23/B23*100</f>
        <v>320</v>
      </c>
      <c r="G23" s="24">
        <f aca="true" t="shared" si="3" ref="G23:G29">E23/C23*100</f>
        <v>320</v>
      </c>
      <c r="H23" s="7">
        <f t="shared" si="1"/>
        <v>220</v>
      </c>
      <c r="I23" s="7">
        <f t="shared" si="2"/>
        <v>220</v>
      </c>
    </row>
    <row r="24" spans="1:9" s="4" customFormat="1" ht="38.25">
      <c r="A24" s="12" t="s">
        <v>17</v>
      </c>
      <c r="B24" s="30">
        <v>0</v>
      </c>
      <c r="C24" s="30">
        <v>0</v>
      </c>
      <c r="D24" s="31"/>
      <c r="E24" s="30">
        <v>0</v>
      </c>
      <c r="F24" s="30"/>
      <c r="G24" s="28"/>
      <c r="H24" s="9">
        <f t="shared" si="1"/>
        <v>0</v>
      </c>
      <c r="I24" s="9">
        <f t="shared" si="2"/>
        <v>0</v>
      </c>
    </row>
    <row r="25" spans="1:9" s="4" customFormat="1" ht="38.25">
      <c r="A25" s="14" t="s">
        <v>20</v>
      </c>
      <c r="B25" s="26">
        <v>100</v>
      </c>
      <c r="C25" s="26">
        <v>100</v>
      </c>
      <c r="D25" s="27"/>
      <c r="E25" s="26">
        <v>320</v>
      </c>
      <c r="F25" s="26">
        <f>E25/B25*100</f>
        <v>320</v>
      </c>
      <c r="G25" s="28">
        <f t="shared" si="3"/>
        <v>320</v>
      </c>
      <c r="H25" s="9">
        <f t="shared" si="1"/>
        <v>220</v>
      </c>
      <c r="I25" s="9">
        <f t="shared" si="2"/>
        <v>220</v>
      </c>
    </row>
    <row r="26" spans="1:9" s="4" customFormat="1" ht="12.75">
      <c r="A26" s="15" t="s">
        <v>7</v>
      </c>
      <c r="B26" s="21">
        <f>B28+B27</f>
        <v>34</v>
      </c>
      <c r="C26" s="21">
        <f>C28+C27</f>
        <v>34</v>
      </c>
      <c r="D26" s="29"/>
      <c r="E26" s="21">
        <f>E28+E27</f>
        <v>80</v>
      </c>
      <c r="F26" s="21"/>
      <c r="G26" s="24"/>
      <c r="H26" s="7">
        <f t="shared" si="1"/>
        <v>46</v>
      </c>
      <c r="I26" s="7">
        <f t="shared" si="2"/>
        <v>46</v>
      </c>
    </row>
    <row r="27" spans="1:9" s="4" customFormat="1" ht="12.75">
      <c r="A27" s="10" t="s">
        <v>32</v>
      </c>
      <c r="B27" s="32">
        <v>0</v>
      </c>
      <c r="C27" s="32">
        <v>0</v>
      </c>
      <c r="D27" s="27"/>
      <c r="E27" s="32">
        <v>0</v>
      </c>
      <c r="F27" s="26"/>
      <c r="G27" s="28"/>
      <c r="H27" s="9">
        <f t="shared" si="1"/>
        <v>0</v>
      </c>
      <c r="I27" s="9">
        <f t="shared" si="2"/>
        <v>0</v>
      </c>
    </row>
    <row r="28" spans="1:9" s="4" customFormat="1" ht="25.5">
      <c r="A28" s="10" t="s">
        <v>11</v>
      </c>
      <c r="B28" s="32">
        <v>34</v>
      </c>
      <c r="C28" s="32">
        <v>34</v>
      </c>
      <c r="D28" s="27"/>
      <c r="E28" s="32">
        <v>80</v>
      </c>
      <c r="F28" s="32"/>
      <c r="G28" s="28"/>
      <c r="H28" s="9">
        <f t="shared" si="1"/>
        <v>46</v>
      </c>
      <c r="I28" s="9">
        <f t="shared" si="2"/>
        <v>46</v>
      </c>
    </row>
    <row r="29" spans="1:9" s="4" customFormat="1" ht="12.75">
      <c r="A29" s="13" t="s">
        <v>2</v>
      </c>
      <c r="B29" s="33">
        <f>B30+B31+B32+B33</f>
        <v>27561.1</v>
      </c>
      <c r="C29" s="33">
        <f>C30+C31+C32+C33</f>
        <v>27936.1</v>
      </c>
      <c r="D29" s="29"/>
      <c r="E29" s="33">
        <f>E30+E31+E32+E33</f>
        <v>25597</v>
      </c>
      <c r="F29" s="33">
        <f>E29/B29*100</f>
        <v>92.87365163219175</v>
      </c>
      <c r="G29" s="24">
        <f t="shared" si="3"/>
        <v>91.62696296190235</v>
      </c>
      <c r="H29" s="7">
        <f t="shared" si="1"/>
        <v>-1964.0999999999985</v>
      </c>
      <c r="I29" s="7">
        <f t="shared" si="2"/>
        <v>-2339.0999999999985</v>
      </c>
    </row>
    <row r="30" spans="1:9" s="4" customFormat="1" ht="12.75">
      <c r="A30" s="10" t="s">
        <v>22</v>
      </c>
      <c r="B30" s="32">
        <v>50</v>
      </c>
      <c r="C30" s="32">
        <v>75</v>
      </c>
      <c r="D30" s="29"/>
      <c r="E30" s="32">
        <v>50</v>
      </c>
      <c r="F30" s="32">
        <v>0</v>
      </c>
      <c r="G30" s="36">
        <v>0</v>
      </c>
      <c r="H30" s="9">
        <f t="shared" si="1"/>
        <v>0</v>
      </c>
      <c r="I30" s="9">
        <f t="shared" si="2"/>
        <v>-25</v>
      </c>
    </row>
    <row r="31" spans="1:9" s="4" customFormat="1" ht="12.75">
      <c r="A31" s="10" t="s">
        <v>27</v>
      </c>
      <c r="B31" s="32">
        <v>0</v>
      </c>
      <c r="C31" s="32">
        <v>0</v>
      </c>
      <c r="D31" s="29"/>
      <c r="E31" s="32">
        <v>0</v>
      </c>
      <c r="F31" s="32">
        <v>0</v>
      </c>
      <c r="G31" s="28"/>
      <c r="H31" s="9">
        <f t="shared" si="1"/>
        <v>0</v>
      </c>
      <c r="I31" s="9">
        <f t="shared" si="2"/>
        <v>0</v>
      </c>
    </row>
    <row r="32" spans="1:9" s="4" customFormat="1" ht="12.75">
      <c r="A32" s="10" t="s">
        <v>0</v>
      </c>
      <c r="B32" s="32">
        <v>27511.1</v>
      </c>
      <c r="C32" s="32">
        <v>27861.1</v>
      </c>
      <c r="D32" s="27"/>
      <c r="E32" s="32">
        <v>25547</v>
      </c>
      <c r="F32" s="32">
        <v>0</v>
      </c>
      <c r="G32" s="32">
        <v>0</v>
      </c>
      <c r="H32" s="9">
        <f t="shared" si="1"/>
        <v>-1964.0999999999985</v>
      </c>
      <c r="I32" s="9">
        <f t="shared" si="2"/>
        <v>-2314.0999999999985</v>
      </c>
    </row>
    <row r="33" spans="1:9" s="4" customFormat="1" ht="25.5">
      <c r="A33" s="10" t="s">
        <v>41</v>
      </c>
      <c r="B33" s="32">
        <v>0</v>
      </c>
      <c r="C33" s="32">
        <v>0</v>
      </c>
      <c r="D33" s="27"/>
      <c r="E33" s="32">
        <v>0</v>
      </c>
      <c r="F33" s="32"/>
      <c r="G33" s="32"/>
      <c r="H33" s="9">
        <f t="shared" si="1"/>
        <v>0</v>
      </c>
      <c r="I33" s="9">
        <f t="shared" si="2"/>
        <v>0</v>
      </c>
    </row>
    <row r="34" spans="1:9" s="4" customFormat="1" ht="12.75">
      <c r="A34" s="13" t="s">
        <v>3</v>
      </c>
      <c r="B34" s="21">
        <f>B35</f>
        <v>546</v>
      </c>
      <c r="C34" s="21">
        <f>C35</f>
        <v>546</v>
      </c>
      <c r="D34" s="29"/>
      <c r="E34" s="21">
        <f>E35</f>
        <v>496</v>
      </c>
      <c r="F34" s="21">
        <f aca="true" t="shared" si="4" ref="F34:F39">E34/B34*100</f>
        <v>90.84249084249085</v>
      </c>
      <c r="G34" s="24">
        <f aca="true" t="shared" si="5" ref="G34:G39">E34/C34*100</f>
        <v>90.84249084249085</v>
      </c>
      <c r="H34" s="7">
        <f t="shared" si="1"/>
        <v>-50</v>
      </c>
      <c r="I34" s="7">
        <f t="shared" si="2"/>
        <v>-50</v>
      </c>
    </row>
    <row r="35" spans="1:9" s="4" customFormat="1" ht="12.75">
      <c r="A35" s="12" t="s">
        <v>8</v>
      </c>
      <c r="B35" s="26">
        <v>546</v>
      </c>
      <c r="C35" s="26">
        <v>546</v>
      </c>
      <c r="D35" s="27"/>
      <c r="E35" s="26">
        <v>496</v>
      </c>
      <c r="F35" s="26">
        <f t="shared" si="4"/>
        <v>90.84249084249085</v>
      </c>
      <c r="G35" s="28">
        <f t="shared" si="5"/>
        <v>90.84249084249085</v>
      </c>
      <c r="H35" s="9">
        <f t="shared" si="1"/>
        <v>-50</v>
      </c>
      <c r="I35" s="9">
        <f t="shared" si="2"/>
        <v>-50</v>
      </c>
    </row>
    <row r="36" spans="1:9" s="4" customFormat="1" ht="12.75">
      <c r="A36" s="13" t="s">
        <v>29</v>
      </c>
      <c r="B36" s="33">
        <f>B37</f>
        <v>36797</v>
      </c>
      <c r="C36" s="33">
        <f>C37</f>
        <v>36867</v>
      </c>
      <c r="D36" s="29"/>
      <c r="E36" s="33">
        <f>E37</f>
        <v>41608.1</v>
      </c>
      <c r="F36" s="33">
        <f t="shared" si="4"/>
        <v>113.07470717721553</v>
      </c>
      <c r="G36" s="24">
        <f t="shared" si="5"/>
        <v>112.86001030732092</v>
      </c>
      <c r="H36" s="7">
        <f t="shared" si="1"/>
        <v>4811.0999999999985</v>
      </c>
      <c r="I36" s="7">
        <f t="shared" si="2"/>
        <v>4741.0999999999985</v>
      </c>
    </row>
    <row r="37" spans="1:9" s="4" customFormat="1" ht="12.75">
      <c r="A37" s="10" t="s">
        <v>9</v>
      </c>
      <c r="B37" s="32">
        <v>36797</v>
      </c>
      <c r="C37" s="32">
        <v>36867</v>
      </c>
      <c r="D37" s="27"/>
      <c r="E37" s="32">
        <v>41608.1</v>
      </c>
      <c r="F37" s="32">
        <f t="shared" si="4"/>
        <v>113.07470717721553</v>
      </c>
      <c r="G37" s="28">
        <f t="shared" si="5"/>
        <v>112.86001030732092</v>
      </c>
      <c r="H37" s="9">
        <f t="shared" si="1"/>
        <v>4811.0999999999985</v>
      </c>
      <c r="I37" s="9">
        <f t="shared" si="2"/>
        <v>4741.0999999999985</v>
      </c>
    </row>
    <row r="38" spans="1:9" ht="12.75">
      <c r="A38" s="16" t="s">
        <v>4</v>
      </c>
      <c r="B38" s="21">
        <f>B39</f>
        <v>613</v>
      </c>
      <c r="C38" s="21">
        <f>C39</f>
        <v>613</v>
      </c>
      <c r="D38" s="29"/>
      <c r="E38" s="21">
        <f>E39</f>
        <v>674.4</v>
      </c>
      <c r="F38" s="21">
        <f t="shared" si="4"/>
        <v>110.01631321370309</v>
      </c>
      <c r="G38" s="24">
        <f t="shared" si="5"/>
        <v>110.01631321370309</v>
      </c>
      <c r="H38" s="7">
        <f t="shared" si="1"/>
        <v>61.39999999999998</v>
      </c>
      <c r="I38" s="7">
        <f t="shared" si="2"/>
        <v>61.39999999999998</v>
      </c>
    </row>
    <row r="39" spans="1:9" ht="12.75">
      <c r="A39" s="10" t="s">
        <v>10</v>
      </c>
      <c r="B39" s="28">
        <v>613</v>
      </c>
      <c r="C39" s="28">
        <v>613</v>
      </c>
      <c r="D39" s="34"/>
      <c r="E39" s="28">
        <v>674.4</v>
      </c>
      <c r="F39" s="28">
        <f t="shared" si="4"/>
        <v>110.01631321370309</v>
      </c>
      <c r="G39" s="28">
        <f t="shared" si="5"/>
        <v>110.01631321370309</v>
      </c>
      <c r="H39" s="9">
        <f t="shared" si="1"/>
        <v>61.39999999999998</v>
      </c>
      <c r="I39" s="9">
        <f t="shared" si="2"/>
        <v>61.39999999999998</v>
      </c>
    </row>
    <row r="40" spans="1:9" ht="12.75">
      <c r="A40" s="16" t="s">
        <v>16</v>
      </c>
      <c r="B40" s="21">
        <f>B41</f>
        <v>5774</v>
      </c>
      <c r="C40" s="21">
        <f>C41</f>
        <v>6964</v>
      </c>
      <c r="D40" s="27"/>
      <c r="E40" s="21">
        <f>E41</f>
        <v>6846</v>
      </c>
      <c r="F40" s="21">
        <f>E40/B40*100</f>
        <v>118.56598545202633</v>
      </c>
      <c r="G40" s="21">
        <f>E40/C40*100</f>
        <v>98.30557151062608</v>
      </c>
      <c r="H40" s="7">
        <f t="shared" si="1"/>
        <v>1072</v>
      </c>
      <c r="I40" s="7">
        <f t="shared" si="2"/>
        <v>-118</v>
      </c>
    </row>
    <row r="41" spans="1:9" ht="12.75">
      <c r="A41" s="10" t="s">
        <v>16</v>
      </c>
      <c r="B41" s="32">
        <v>5774</v>
      </c>
      <c r="C41" s="32">
        <v>6964</v>
      </c>
      <c r="D41" s="27"/>
      <c r="E41" s="32">
        <v>6846</v>
      </c>
      <c r="F41" s="26">
        <f>E41/B41*100</f>
        <v>118.56598545202633</v>
      </c>
      <c r="G41" s="26">
        <f>E41/C41*100</f>
        <v>98.30557151062608</v>
      </c>
      <c r="H41" s="9">
        <f t="shared" si="1"/>
        <v>1072</v>
      </c>
      <c r="I41" s="9">
        <f t="shared" si="2"/>
        <v>-118</v>
      </c>
    </row>
    <row r="42" spans="1:9" ht="25.5">
      <c r="A42" s="13" t="s">
        <v>35</v>
      </c>
      <c r="B42" s="21">
        <f>B43</f>
        <v>500</v>
      </c>
      <c r="C42" s="21">
        <f>C43</f>
        <v>500</v>
      </c>
      <c r="D42" s="27"/>
      <c r="E42" s="21">
        <f>E43</f>
        <v>2500</v>
      </c>
      <c r="F42" s="21">
        <f>E42/B42*100</f>
        <v>500</v>
      </c>
      <c r="G42" s="21">
        <f>E42/C42*100</f>
        <v>500</v>
      </c>
      <c r="H42" s="7">
        <f t="shared" si="1"/>
        <v>2000</v>
      </c>
      <c r="I42" s="7">
        <f t="shared" si="2"/>
        <v>2000</v>
      </c>
    </row>
    <row r="43" spans="1:9" ht="25.5">
      <c r="A43" s="10" t="s">
        <v>36</v>
      </c>
      <c r="B43" s="26">
        <v>500</v>
      </c>
      <c r="C43" s="32">
        <v>500</v>
      </c>
      <c r="D43" s="27"/>
      <c r="E43" s="26">
        <v>2500</v>
      </c>
      <c r="F43" s="26">
        <f>E43/B43*100</f>
        <v>500</v>
      </c>
      <c r="G43" s="26">
        <f>E43/C43*100</f>
        <v>500</v>
      </c>
      <c r="H43" s="9">
        <f t="shared" si="1"/>
        <v>2000</v>
      </c>
      <c r="I43" s="9">
        <f t="shared" si="2"/>
        <v>2000</v>
      </c>
    </row>
    <row r="44" spans="1:9" ht="38.25">
      <c r="A44" s="13" t="s">
        <v>37</v>
      </c>
      <c r="B44" s="21">
        <f>B45</f>
        <v>0</v>
      </c>
      <c r="C44" s="21">
        <f>C45</f>
        <v>0</v>
      </c>
      <c r="D44" s="29"/>
      <c r="E44" s="21">
        <f>E45</f>
        <v>0</v>
      </c>
      <c r="F44" s="21">
        <v>0</v>
      </c>
      <c r="G44" s="24">
        <v>0</v>
      </c>
      <c r="H44" s="7">
        <f t="shared" si="1"/>
        <v>0</v>
      </c>
      <c r="I44" s="7">
        <f t="shared" si="2"/>
        <v>0</v>
      </c>
    </row>
    <row r="45" spans="1:9" ht="25.5">
      <c r="A45" s="10" t="s">
        <v>31</v>
      </c>
      <c r="B45" s="26">
        <v>0</v>
      </c>
      <c r="C45" s="26">
        <v>0</v>
      </c>
      <c r="D45" s="27"/>
      <c r="E45" s="26">
        <v>0</v>
      </c>
      <c r="F45" s="26">
        <v>0</v>
      </c>
      <c r="G45" s="26">
        <v>0</v>
      </c>
      <c r="H45" s="9">
        <f t="shared" si="1"/>
        <v>0</v>
      </c>
      <c r="I45" s="9">
        <f t="shared" si="2"/>
        <v>0</v>
      </c>
    </row>
    <row r="46" spans="1:9" ht="12.75">
      <c r="A46" s="13"/>
      <c r="B46" s="21">
        <f>B12+B23+B26+B29+B34+B36+B38+B44+B40+B42+B21</f>
        <v>84333.1</v>
      </c>
      <c r="C46" s="21">
        <f>C12+C23+C26+C29+C34+C36+C38+C44+C40+C42+C21</f>
        <v>86041.79999999999</v>
      </c>
      <c r="D46" s="29"/>
      <c r="E46" s="21">
        <f>E12+E23+E26+E29+E34+E36+E38+E44+E40+E42+E21</f>
        <v>93366.09999999999</v>
      </c>
      <c r="F46" s="21">
        <f>E46/B46*100</f>
        <v>110.71109682912163</v>
      </c>
      <c r="G46" s="24">
        <f>E46/C46*100</f>
        <v>108.51249044069277</v>
      </c>
      <c r="H46" s="7">
        <f t="shared" si="1"/>
        <v>9032.999999999985</v>
      </c>
      <c r="I46" s="7">
        <f t="shared" si="2"/>
        <v>7324.300000000003</v>
      </c>
    </row>
  </sheetData>
  <sheetProtection/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2018-12-07T12:12:39Z</cp:lastPrinted>
  <dcterms:created xsi:type="dcterms:W3CDTF">2003-07-23T10:25:27Z</dcterms:created>
  <dcterms:modified xsi:type="dcterms:W3CDTF">2018-12-07T12:13:09Z</dcterms:modified>
  <cp:category/>
  <cp:version/>
  <cp:contentType/>
  <cp:contentStatus/>
</cp:coreProperties>
</file>