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11160" activeTab="0"/>
  </bookViews>
  <sheets>
    <sheet name="Прил 6 2015" sheetId="1" r:id="rId1"/>
  </sheets>
  <definedNames>
    <definedName name="_xlnm.Print_Area" localSheetId="0">'Прил 6 2015'!$A$1:$N$24</definedName>
  </definedNames>
  <calcPr fullCalcOnLoad="1"/>
</workbook>
</file>

<file path=xl/sharedStrings.xml><?xml version="1.0" encoding="utf-8"?>
<sst xmlns="http://schemas.openxmlformats.org/spreadsheetml/2006/main" count="107" uniqueCount="64">
  <si>
    <t>Наименование муниципальной целевой программы</t>
  </si>
  <si>
    <t>(тыс. рублей)</t>
  </si>
  <si>
    <t>Рз</t>
  </si>
  <si>
    <t>ПРз</t>
  </si>
  <si>
    <t>ЦСР</t>
  </si>
  <si>
    <t>ВР</t>
  </si>
  <si>
    <t>05</t>
  </si>
  <si>
    <t>01</t>
  </si>
  <si>
    <t>03</t>
  </si>
  <si>
    <t>04</t>
  </si>
  <si>
    <t>в том числе:</t>
  </si>
  <si>
    <t>13</t>
  </si>
  <si>
    <t>14 0 0000</t>
  </si>
  <si>
    <t>000</t>
  </si>
  <si>
    <t xml:space="preserve">12 </t>
  </si>
  <si>
    <t>11 0 0017</t>
  </si>
  <si>
    <t>800</t>
  </si>
  <si>
    <t>73 0 0018</t>
  </si>
  <si>
    <t>08</t>
  </si>
  <si>
    <t>11</t>
  </si>
  <si>
    <t>Муниципальная программа "Обеспечение жильем молодых семей городского поселения Сергиев Посад на 2014-2018 годы"</t>
  </si>
  <si>
    <t>10</t>
  </si>
  <si>
    <t>785</t>
  </si>
  <si>
    <t>00</t>
  </si>
  <si>
    <t xml:space="preserve">00 </t>
  </si>
  <si>
    <t>02 0 0000</t>
  </si>
  <si>
    <t>ИТОГО:</t>
  </si>
  <si>
    <t>00 0 0000</t>
  </si>
  <si>
    <t>21 0 0000</t>
  </si>
  <si>
    <t>Код                  главного распорядителя (распорядителя)</t>
  </si>
  <si>
    <t>81 0 0000</t>
  </si>
  <si>
    <t>72 0 0000</t>
  </si>
  <si>
    <t>610</t>
  </si>
  <si>
    <t>12</t>
  </si>
  <si>
    <t>83 0 0000</t>
  </si>
  <si>
    <t>82 0 0002</t>
  </si>
  <si>
    <t>730</t>
  </si>
  <si>
    <t>78 0 0359</t>
  </si>
  <si>
    <t xml:space="preserve">71 0 0000 </t>
  </si>
  <si>
    <t>79 0 0000</t>
  </si>
  <si>
    <t>ВСЕГО</t>
  </si>
  <si>
    <t>План</t>
  </si>
  <si>
    <t>за счет средств местного бюджета</t>
  </si>
  <si>
    <t>Профинансировано</t>
  </si>
  <si>
    <t>Процент исполнения</t>
  </si>
  <si>
    <t>3=4+5</t>
  </si>
  <si>
    <t>6=7+8</t>
  </si>
  <si>
    <t xml:space="preserve">Муниципальные программы - ВСЕГО </t>
  </si>
  <si>
    <t>Муниципальная программа "Развитие сферы культуры, спорта и молодежного досуга в городском поселении Сергиев Посад"</t>
  </si>
  <si>
    <t xml:space="preserve">Муниципальная программа "Обеспечение безопасности жизнедеятельности населения городского поселения Сергиев Посад" </t>
  </si>
  <si>
    <t>за счет средств межбюджетных трансфертов</t>
  </si>
  <si>
    <t>Муниципальная программа "Развитие и функционирование дорожно-транспортного комплекса городского поселения Сергиев Посад"</t>
  </si>
  <si>
    <t>Муниципальная программа "Развитие субъектов малого и среднего предпринимательства в городском поселении Сергиев Посад"</t>
  </si>
  <si>
    <t xml:space="preserve">Муниципальная программа "Переселение граждан из аварийного жилищного фонда  в городском поселении Сергиев Посад" </t>
  </si>
  <si>
    <t>Муниципальная программа "Улучшение жилищных условий семей, имеющих семь и более детей в городском поселении Сергиев Посад"</t>
  </si>
  <si>
    <t>Муниципальная программа "Реализация информационной политики и развития средств массовой информации городского поселения Сергиев Посад"</t>
  </si>
  <si>
    <t>Муниципальная программа "Управление муниципальными финансами городского поселения Сергиев Посад"</t>
  </si>
  <si>
    <t>Муниципальная программа "Организация муниципального управления в городском поселении Сергиев Посад"</t>
  </si>
  <si>
    <t>Муниципальная программа "Управление муниципальным имуществом городского поселения Сергиев Посад"</t>
  </si>
  <si>
    <t>Муниципальная программа "Комплексное развитие коммунальной инфраструктуры на территории городского поселения Сергиев Посад"</t>
  </si>
  <si>
    <t>Муниципальная программа "Формирование современной городской среды городского поселения Сергиев Посад"</t>
  </si>
  <si>
    <t>Расходы бюджета  городского поселения Сергиев Посад за 2018 год по муниципальным   программам муниципального образования "Городское поселение Сергиев Посад"</t>
  </si>
  <si>
    <t>№ п/п</t>
  </si>
  <si>
    <t>Приложение № 6 к заключению Контрольно-счетной комиссии по отчету об исполнении бюджета за 2018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</si>
</sst>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#,##0.00_р_.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1" fillId="0" borderId="0" xfId="0" applyFont="1" applyFill="1" applyAlignment="1">
      <alignment/>
    </xf>
    <xf numFmtId="171" fontId="1" fillId="0" borderId="0" xfId="58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175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vertical="center" wrapText="1"/>
    </xf>
    <xf numFmtId="0" fontId="9" fillId="0" borderId="13" xfId="0" applyFont="1" applyBorder="1" applyAlignment="1">
      <alignment/>
    </xf>
    <xf numFmtId="175" fontId="9" fillId="0" borderId="13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="75" zoomScaleSheetLayoutView="75" zoomScalePageLayoutView="0" workbookViewId="0" topLeftCell="A1">
      <selection activeCell="I13" sqref="I13"/>
    </sheetView>
  </sheetViews>
  <sheetFormatPr defaultColWidth="9.00390625" defaultRowHeight="12.75"/>
  <cols>
    <col min="1" max="1" width="10.125" style="0" customWidth="1"/>
    <col min="2" max="2" width="55.00390625" style="0" customWidth="1"/>
    <col min="3" max="3" width="5.75390625" style="0" hidden="1" customWidth="1"/>
    <col min="4" max="4" width="5.625" style="0" hidden="1" customWidth="1"/>
    <col min="5" max="5" width="12.875" style="0" hidden="1" customWidth="1"/>
    <col min="6" max="6" width="6.25390625" style="0" hidden="1" customWidth="1"/>
    <col min="7" max="7" width="15.125" style="0" hidden="1" customWidth="1"/>
    <col min="8" max="8" width="15.875" style="0" customWidth="1"/>
    <col min="9" max="9" width="19.625" style="0" customWidth="1"/>
    <col min="10" max="10" width="17.625" style="0" customWidth="1"/>
    <col min="11" max="11" width="15.75390625" style="0" customWidth="1"/>
    <col min="12" max="12" width="22.25390625" style="0" customWidth="1"/>
    <col min="13" max="13" width="14.375" style="0" customWidth="1"/>
    <col min="14" max="14" width="16.75390625" style="0" customWidth="1"/>
  </cols>
  <sheetData>
    <row r="1" spans="1:14" ht="46.5" customHeight="1">
      <c r="A1" s="2"/>
      <c r="B1" s="3"/>
      <c r="C1" s="3"/>
      <c r="D1" s="3"/>
      <c r="E1" s="3"/>
      <c r="F1" s="3"/>
      <c r="G1" s="3"/>
      <c r="H1" s="2"/>
      <c r="I1" s="2"/>
      <c r="J1" s="36" t="s">
        <v>63</v>
      </c>
      <c r="K1" s="36"/>
      <c r="L1" s="36"/>
      <c r="M1" s="36"/>
      <c r="N1" s="36"/>
    </row>
    <row r="2" spans="1:14" ht="18.75">
      <c r="A2" s="2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</row>
    <row r="3" spans="1:14" ht="54" customHeight="1">
      <c r="A3" s="35" t="s">
        <v>61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8.75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  <c r="N4" s="4"/>
    </row>
    <row r="5" spans="1:14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1" t="s">
        <v>1</v>
      </c>
      <c r="N5" s="31"/>
    </row>
    <row r="6" spans="1:14" ht="24" customHeight="1">
      <c r="A6" s="37" t="s">
        <v>62</v>
      </c>
      <c r="B6" s="32" t="s">
        <v>0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29</v>
      </c>
      <c r="H6" s="42" t="s">
        <v>41</v>
      </c>
      <c r="I6" s="43"/>
      <c r="J6" s="44"/>
      <c r="K6" s="42" t="s">
        <v>43</v>
      </c>
      <c r="L6" s="43"/>
      <c r="M6" s="44"/>
      <c r="N6" s="32" t="s">
        <v>44</v>
      </c>
    </row>
    <row r="7" spans="1:14" ht="36.75" customHeight="1">
      <c r="A7" s="38"/>
      <c r="B7" s="33"/>
      <c r="C7" s="33"/>
      <c r="D7" s="33"/>
      <c r="E7" s="33"/>
      <c r="F7" s="33"/>
      <c r="G7" s="33"/>
      <c r="H7" s="32" t="s">
        <v>40</v>
      </c>
      <c r="I7" s="40" t="s">
        <v>10</v>
      </c>
      <c r="J7" s="41"/>
      <c r="K7" s="32" t="s">
        <v>40</v>
      </c>
      <c r="L7" s="40" t="s">
        <v>10</v>
      </c>
      <c r="M7" s="41"/>
      <c r="N7" s="33"/>
    </row>
    <row r="8" spans="1:14" ht="75">
      <c r="A8" s="39"/>
      <c r="B8" s="34"/>
      <c r="C8" s="34"/>
      <c r="D8" s="34"/>
      <c r="E8" s="34"/>
      <c r="F8" s="34"/>
      <c r="G8" s="34"/>
      <c r="H8" s="34"/>
      <c r="I8" s="6" t="s">
        <v>50</v>
      </c>
      <c r="J8" s="6" t="s">
        <v>42</v>
      </c>
      <c r="K8" s="34"/>
      <c r="L8" s="6" t="s">
        <v>50</v>
      </c>
      <c r="M8" s="6" t="s">
        <v>42</v>
      </c>
      <c r="N8" s="34"/>
    </row>
    <row r="9" spans="1:14" ht="15.75" customHeight="1">
      <c r="A9" s="7">
        <v>1</v>
      </c>
      <c r="B9" s="13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6" t="s">
        <v>45</v>
      </c>
      <c r="I9" s="6">
        <v>4</v>
      </c>
      <c r="J9" s="6">
        <v>5</v>
      </c>
      <c r="K9" s="6" t="s">
        <v>46</v>
      </c>
      <c r="L9" s="6">
        <v>7</v>
      </c>
      <c r="M9" s="6">
        <v>8</v>
      </c>
      <c r="N9" s="6">
        <v>9</v>
      </c>
    </row>
    <row r="10" spans="1:14" ht="29.25" customHeight="1">
      <c r="A10" s="7"/>
      <c r="B10" s="15" t="s">
        <v>47</v>
      </c>
      <c r="C10" s="16"/>
      <c r="D10" s="16"/>
      <c r="E10" s="16"/>
      <c r="F10" s="16"/>
      <c r="G10" s="16"/>
      <c r="H10" s="17">
        <f aca="true" t="shared" si="0" ref="H10:M10">SUM(H11:H23)</f>
        <v>1631870.7999999998</v>
      </c>
      <c r="I10" s="17">
        <f t="shared" si="0"/>
        <v>673521.9</v>
      </c>
      <c r="J10" s="17">
        <f t="shared" si="0"/>
        <v>958348.9000000001</v>
      </c>
      <c r="K10" s="17">
        <f t="shared" si="0"/>
        <v>1393193.2</v>
      </c>
      <c r="L10" s="17">
        <f t="shared" si="0"/>
        <v>509617</v>
      </c>
      <c r="M10" s="17">
        <f t="shared" si="0"/>
        <v>883576.2000000001</v>
      </c>
      <c r="N10" s="18">
        <f>K10*100/H10</f>
        <v>85.37398916629921</v>
      </c>
    </row>
    <row r="11" spans="1:14" ht="72" customHeight="1">
      <c r="A11" s="7">
        <v>1</v>
      </c>
      <c r="B11" s="24" t="s">
        <v>57</v>
      </c>
      <c r="C11" s="23" t="s">
        <v>23</v>
      </c>
      <c r="D11" s="23" t="s">
        <v>23</v>
      </c>
      <c r="E11" s="23" t="s">
        <v>30</v>
      </c>
      <c r="F11" s="23" t="s">
        <v>13</v>
      </c>
      <c r="G11" s="23" t="s">
        <v>22</v>
      </c>
      <c r="H11" s="9">
        <f>SUM(I11:J11)</f>
        <v>17475.9</v>
      </c>
      <c r="I11" s="9">
        <v>0</v>
      </c>
      <c r="J11" s="9">
        <v>17475.9</v>
      </c>
      <c r="K11" s="9">
        <f>SUM(L11:M11)</f>
        <v>17257.8</v>
      </c>
      <c r="L11" s="9">
        <v>0</v>
      </c>
      <c r="M11" s="9">
        <v>17257.8</v>
      </c>
      <c r="N11" s="9">
        <f>K11*100/H11</f>
        <v>98.75199560537654</v>
      </c>
    </row>
    <row r="12" spans="1:14" ht="56.25">
      <c r="A12" s="7">
        <v>2</v>
      </c>
      <c r="B12" s="21" t="s">
        <v>58</v>
      </c>
      <c r="C12" s="8" t="s">
        <v>7</v>
      </c>
      <c r="D12" s="8" t="s">
        <v>11</v>
      </c>
      <c r="E12" s="8" t="s">
        <v>38</v>
      </c>
      <c r="F12" s="8" t="s">
        <v>13</v>
      </c>
      <c r="G12" s="8" t="s">
        <v>22</v>
      </c>
      <c r="H12" s="9">
        <f aca="true" t="shared" si="1" ref="H12:H23">SUM(I12:J12)</f>
        <v>9507.2</v>
      </c>
      <c r="I12" s="9">
        <v>0</v>
      </c>
      <c r="J12" s="9">
        <v>9507.2</v>
      </c>
      <c r="K12" s="9">
        <f aca="true" t="shared" si="2" ref="K12:K23">SUM(L12:M12)</f>
        <v>8518.5</v>
      </c>
      <c r="L12" s="9">
        <v>0</v>
      </c>
      <c r="M12" s="9">
        <v>8518.5</v>
      </c>
      <c r="N12" s="9">
        <f aca="true" t="shared" si="3" ref="N12:N18">K12*100/H12</f>
        <v>89.6005132951868</v>
      </c>
    </row>
    <row r="13" spans="1:14" ht="56.25">
      <c r="A13" s="7">
        <v>3</v>
      </c>
      <c r="B13" s="21" t="s">
        <v>49</v>
      </c>
      <c r="C13" s="8" t="s">
        <v>23</v>
      </c>
      <c r="D13" s="8" t="s">
        <v>23</v>
      </c>
      <c r="E13" s="8" t="s">
        <v>31</v>
      </c>
      <c r="F13" s="8" t="s">
        <v>13</v>
      </c>
      <c r="G13" s="8" t="s">
        <v>22</v>
      </c>
      <c r="H13" s="9">
        <f t="shared" si="1"/>
        <v>22338.1</v>
      </c>
      <c r="I13" s="9">
        <v>0</v>
      </c>
      <c r="J13" s="9">
        <v>22338.1</v>
      </c>
      <c r="K13" s="9">
        <f t="shared" si="2"/>
        <v>21420.1</v>
      </c>
      <c r="L13" s="9">
        <v>0</v>
      </c>
      <c r="M13" s="9">
        <v>21420.1</v>
      </c>
      <c r="N13" s="9">
        <f t="shared" si="3"/>
        <v>95.89042935612251</v>
      </c>
    </row>
    <row r="14" spans="1:14" ht="75">
      <c r="A14" s="7">
        <v>4</v>
      </c>
      <c r="B14" s="21" t="s">
        <v>51</v>
      </c>
      <c r="C14" s="10" t="s">
        <v>9</v>
      </c>
      <c r="D14" s="10" t="s">
        <v>23</v>
      </c>
      <c r="E14" s="22" t="s">
        <v>12</v>
      </c>
      <c r="F14" s="10" t="s">
        <v>13</v>
      </c>
      <c r="G14" s="8" t="s">
        <v>22</v>
      </c>
      <c r="H14" s="9">
        <f t="shared" si="1"/>
        <v>171190.4</v>
      </c>
      <c r="I14" s="9">
        <f>81912</f>
        <v>81912</v>
      </c>
      <c r="J14" s="9">
        <v>89278.4</v>
      </c>
      <c r="K14" s="9">
        <f t="shared" si="2"/>
        <v>159317.3</v>
      </c>
      <c r="L14" s="9">
        <v>70228.5</v>
      </c>
      <c r="M14" s="9">
        <v>89088.8</v>
      </c>
      <c r="N14" s="9">
        <f t="shared" si="3"/>
        <v>93.0643891246238</v>
      </c>
    </row>
    <row r="15" spans="1:14" ht="75">
      <c r="A15" s="7">
        <v>5</v>
      </c>
      <c r="B15" s="21" t="s">
        <v>52</v>
      </c>
      <c r="C15" s="8" t="s">
        <v>9</v>
      </c>
      <c r="D15" s="8" t="s">
        <v>14</v>
      </c>
      <c r="E15" s="8" t="s">
        <v>15</v>
      </c>
      <c r="F15" s="8" t="s">
        <v>16</v>
      </c>
      <c r="G15" s="8" t="s">
        <v>22</v>
      </c>
      <c r="H15" s="9">
        <f t="shared" si="1"/>
        <v>8552</v>
      </c>
      <c r="I15" s="9">
        <v>7500</v>
      </c>
      <c r="J15" s="9">
        <v>1052</v>
      </c>
      <c r="K15" s="9">
        <f t="shared" si="2"/>
        <v>8552</v>
      </c>
      <c r="L15" s="9">
        <v>7500</v>
      </c>
      <c r="M15" s="9">
        <v>1052</v>
      </c>
      <c r="N15" s="9">
        <f t="shared" si="3"/>
        <v>100</v>
      </c>
    </row>
    <row r="16" spans="1:14" ht="75">
      <c r="A16" s="7">
        <v>6</v>
      </c>
      <c r="B16" s="21" t="s">
        <v>59</v>
      </c>
      <c r="C16" s="8" t="s">
        <v>6</v>
      </c>
      <c r="D16" s="8" t="s">
        <v>7</v>
      </c>
      <c r="E16" s="8" t="s">
        <v>28</v>
      </c>
      <c r="F16" s="8" t="s">
        <v>13</v>
      </c>
      <c r="G16" s="8" t="s">
        <v>22</v>
      </c>
      <c r="H16" s="9">
        <f t="shared" si="1"/>
        <v>362902.5</v>
      </c>
      <c r="I16" s="9">
        <v>200553.3</v>
      </c>
      <c r="J16" s="9">
        <v>162349.2</v>
      </c>
      <c r="K16" s="9">
        <f t="shared" si="2"/>
        <v>341929.9</v>
      </c>
      <c r="L16" s="9">
        <v>191793</v>
      </c>
      <c r="M16" s="9">
        <v>150136.9</v>
      </c>
      <c r="N16" s="9">
        <f t="shared" si="3"/>
        <v>94.22087199729955</v>
      </c>
    </row>
    <row r="17" spans="1:14" ht="56.25">
      <c r="A17" s="7">
        <v>7</v>
      </c>
      <c r="B17" s="21" t="s">
        <v>53</v>
      </c>
      <c r="C17" s="10" t="s">
        <v>6</v>
      </c>
      <c r="D17" s="10" t="s">
        <v>7</v>
      </c>
      <c r="E17" s="22" t="s">
        <v>17</v>
      </c>
      <c r="F17" s="10" t="s">
        <v>13</v>
      </c>
      <c r="G17" s="8" t="s">
        <v>22</v>
      </c>
      <c r="H17" s="9">
        <f t="shared" si="1"/>
        <v>281559.4</v>
      </c>
      <c r="I17" s="9">
        <v>189419.2</v>
      </c>
      <c r="J17" s="9">
        <v>92140.2</v>
      </c>
      <c r="K17" s="9">
        <f t="shared" si="2"/>
        <v>172806.8</v>
      </c>
      <c r="L17" s="9">
        <v>107333.8</v>
      </c>
      <c r="M17" s="9">
        <v>65473</v>
      </c>
      <c r="N17" s="9">
        <f t="shared" si="3"/>
        <v>61.374899932305574</v>
      </c>
    </row>
    <row r="18" spans="1:14" ht="75.75" customHeight="1">
      <c r="A18" s="7">
        <v>8</v>
      </c>
      <c r="B18" s="12" t="s">
        <v>60</v>
      </c>
      <c r="C18" s="23" t="s">
        <v>6</v>
      </c>
      <c r="D18" s="23" t="s">
        <v>23</v>
      </c>
      <c r="E18" s="8" t="s">
        <v>27</v>
      </c>
      <c r="F18" s="8" t="s">
        <v>13</v>
      </c>
      <c r="G18" s="8" t="s">
        <v>22</v>
      </c>
      <c r="H18" s="9">
        <f t="shared" si="1"/>
        <v>421790.9</v>
      </c>
      <c r="I18" s="9">
        <v>151472.1</v>
      </c>
      <c r="J18" s="9">
        <v>270318.8</v>
      </c>
      <c r="K18" s="9">
        <f t="shared" si="2"/>
        <v>351770.9</v>
      </c>
      <c r="L18" s="9">
        <f>82171.1+8030.9</f>
        <v>90202</v>
      </c>
      <c r="M18" s="9">
        <v>261568.9</v>
      </c>
      <c r="N18" s="9">
        <f t="shared" si="3"/>
        <v>83.39935735929816</v>
      </c>
    </row>
    <row r="19" spans="1:14" ht="78" customHeight="1">
      <c r="A19" s="7">
        <v>9</v>
      </c>
      <c r="B19" s="12" t="s">
        <v>48</v>
      </c>
      <c r="C19" s="23" t="s">
        <v>23</v>
      </c>
      <c r="D19" s="23" t="s">
        <v>24</v>
      </c>
      <c r="E19" s="8" t="s">
        <v>25</v>
      </c>
      <c r="F19" s="8" t="s">
        <v>13</v>
      </c>
      <c r="G19" s="8" t="s">
        <v>22</v>
      </c>
      <c r="H19" s="9">
        <f t="shared" si="1"/>
        <v>287758.9</v>
      </c>
      <c r="I19" s="9">
        <v>24848</v>
      </c>
      <c r="J19" s="9">
        <v>262910.9</v>
      </c>
      <c r="K19" s="9">
        <f t="shared" si="2"/>
        <v>287025.6</v>
      </c>
      <c r="L19" s="9">
        <f>21524+3219.5</f>
        <v>24743.5</v>
      </c>
      <c r="M19" s="9">
        <v>262282.1</v>
      </c>
      <c r="N19" s="9">
        <f aca="true" t="shared" si="4" ref="N19:N24">K19*100/H19</f>
        <v>99.7451686116398</v>
      </c>
    </row>
    <row r="20" spans="1:14" ht="69.75" customHeight="1">
      <c r="A20" s="10" t="s">
        <v>21</v>
      </c>
      <c r="B20" s="12" t="s">
        <v>20</v>
      </c>
      <c r="C20" s="23" t="s">
        <v>21</v>
      </c>
      <c r="D20" s="23" t="s">
        <v>8</v>
      </c>
      <c r="E20" s="8" t="s">
        <v>39</v>
      </c>
      <c r="F20" s="8" t="s">
        <v>13</v>
      </c>
      <c r="G20" s="8" t="s">
        <v>22</v>
      </c>
      <c r="H20" s="9">
        <f>SUM(I20:J20)</f>
        <v>14905.699999999999</v>
      </c>
      <c r="I20" s="9">
        <v>11827.3</v>
      </c>
      <c r="J20" s="9">
        <v>3078.4</v>
      </c>
      <c r="K20" s="9">
        <f>SUM(L20:M20)</f>
        <v>14905.3</v>
      </c>
      <c r="L20" s="9">
        <f>8897.4+2929.5</f>
        <v>11826.9</v>
      </c>
      <c r="M20" s="9">
        <v>3078.4</v>
      </c>
      <c r="N20" s="9">
        <f>K20*100/H20</f>
        <v>99.99731646282966</v>
      </c>
    </row>
    <row r="21" spans="1:14" ht="75">
      <c r="A21" s="10" t="s">
        <v>19</v>
      </c>
      <c r="B21" s="12" t="s">
        <v>54</v>
      </c>
      <c r="C21" s="23" t="s">
        <v>18</v>
      </c>
      <c r="D21" s="23" t="s">
        <v>7</v>
      </c>
      <c r="E21" s="8" t="s">
        <v>37</v>
      </c>
      <c r="F21" s="8" t="s">
        <v>32</v>
      </c>
      <c r="G21" s="8" t="s">
        <v>22</v>
      </c>
      <c r="H21" s="9">
        <f t="shared" si="1"/>
        <v>6050.5</v>
      </c>
      <c r="I21" s="9">
        <v>5990</v>
      </c>
      <c r="J21" s="9">
        <v>60.5</v>
      </c>
      <c r="K21" s="9">
        <f t="shared" si="2"/>
        <v>6049.8</v>
      </c>
      <c r="L21" s="9">
        <v>5989.3</v>
      </c>
      <c r="M21" s="9">
        <v>60.5</v>
      </c>
      <c r="N21" s="9">
        <f t="shared" si="4"/>
        <v>99.98843070820594</v>
      </c>
    </row>
    <row r="22" spans="1:14" ht="93" customHeight="1">
      <c r="A22" s="10" t="s">
        <v>33</v>
      </c>
      <c r="B22" s="12" t="s">
        <v>55</v>
      </c>
      <c r="C22" s="8" t="s">
        <v>33</v>
      </c>
      <c r="D22" s="8" t="s">
        <v>9</v>
      </c>
      <c r="E22" s="8" t="s">
        <v>34</v>
      </c>
      <c r="F22" s="8" t="s">
        <v>13</v>
      </c>
      <c r="G22" s="8" t="s">
        <v>22</v>
      </c>
      <c r="H22" s="9">
        <f t="shared" si="1"/>
        <v>3620</v>
      </c>
      <c r="I22" s="9">
        <v>0</v>
      </c>
      <c r="J22" s="9">
        <v>3620</v>
      </c>
      <c r="K22" s="9">
        <f t="shared" si="2"/>
        <v>3612.8</v>
      </c>
      <c r="L22" s="9">
        <v>0</v>
      </c>
      <c r="M22" s="9">
        <v>3612.8</v>
      </c>
      <c r="N22" s="9">
        <f t="shared" si="4"/>
        <v>99.8011049723757</v>
      </c>
    </row>
    <row r="23" spans="1:14" ht="74.25" customHeight="1">
      <c r="A23" s="10" t="s">
        <v>11</v>
      </c>
      <c r="B23" s="12" t="s">
        <v>56</v>
      </c>
      <c r="C23" s="8" t="s">
        <v>11</v>
      </c>
      <c r="D23" s="8" t="s">
        <v>7</v>
      </c>
      <c r="E23" s="8" t="s">
        <v>35</v>
      </c>
      <c r="F23" s="8" t="s">
        <v>36</v>
      </c>
      <c r="G23" s="8" t="s">
        <v>22</v>
      </c>
      <c r="H23" s="9">
        <f t="shared" si="1"/>
        <v>24219.3</v>
      </c>
      <c r="I23" s="9">
        <v>0</v>
      </c>
      <c r="J23" s="9">
        <v>24219.3</v>
      </c>
      <c r="K23" s="9">
        <f t="shared" si="2"/>
        <v>26.4</v>
      </c>
      <c r="L23" s="9">
        <v>0</v>
      </c>
      <c r="M23" s="9">
        <v>26.4</v>
      </c>
      <c r="N23" s="9">
        <f t="shared" si="4"/>
        <v>0.10900397616776704</v>
      </c>
    </row>
    <row r="24" spans="1:14" ht="18.75">
      <c r="A24" s="11"/>
      <c r="B24" s="25" t="s">
        <v>26</v>
      </c>
      <c r="C24" s="26"/>
      <c r="D24" s="26"/>
      <c r="E24" s="26"/>
      <c r="F24" s="26"/>
      <c r="G24" s="26"/>
      <c r="H24" s="27">
        <f aca="true" t="shared" si="5" ref="H24:M24">SUM(H11:H23)</f>
        <v>1631870.7999999998</v>
      </c>
      <c r="I24" s="27">
        <f t="shared" si="5"/>
        <v>673521.9</v>
      </c>
      <c r="J24" s="27">
        <f t="shared" si="5"/>
        <v>958348.9000000001</v>
      </c>
      <c r="K24" s="27">
        <f t="shared" si="5"/>
        <v>1393193.2</v>
      </c>
      <c r="L24" s="27">
        <f t="shared" si="5"/>
        <v>509617</v>
      </c>
      <c r="M24" s="27">
        <f t="shared" si="5"/>
        <v>883576.2000000001</v>
      </c>
      <c r="N24" s="27">
        <f t="shared" si="4"/>
        <v>85.37398916629921</v>
      </c>
    </row>
    <row r="25" spans="2:14" ht="12.75">
      <c r="B25" s="28"/>
      <c r="C25" s="28"/>
      <c r="D25" s="28"/>
      <c r="E25" s="28"/>
      <c r="F25" s="28"/>
      <c r="G25" s="29"/>
      <c r="H25" s="29"/>
      <c r="I25" s="29"/>
      <c r="J25" s="29"/>
      <c r="K25" s="29"/>
      <c r="L25" s="29">
        <f>495437.1+14179.9</f>
        <v>509617</v>
      </c>
      <c r="M25" s="29"/>
      <c r="N25" s="30"/>
    </row>
    <row r="26" spans="2:14" ht="12.75">
      <c r="B26" s="19"/>
      <c r="C26" s="19"/>
      <c r="D26" s="19"/>
      <c r="E26" s="19"/>
      <c r="F26" s="19"/>
      <c r="G26" s="20"/>
      <c r="H26" s="14"/>
      <c r="I26" s="14"/>
      <c r="J26" s="14"/>
      <c r="K26" s="14"/>
      <c r="L26" s="14"/>
      <c r="M26" s="14"/>
      <c r="N26" s="14"/>
    </row>
    <row r="27" spans="2:14" ht="12.75">
      <c r="B27" s="19"/>
      <c r="C27" s="19"/>
      <c r="D27" s="19"/>
      <c r="E27" s="19"/>
      <c r="F27" s="19"/>
      <c r="G27" s="19"/>
      <c r="H27" s="14"/>
      <c r="I27" s="14"/>
      <c r="J27" s="14"/>
      <c r="K27" s="14"/>
      <c r="L27" s="14"/>
      <c r="M27" s="14"/>
      <c r="N27" s="1"/>
    </row>
    <row r="28" spans="2:13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2.75">
      <c r="B29" s="19"/>
      <c r="C29" s="19"/>
      <c r="D29" s="19"/>
      <c r="E29" s="19"/>
      <c r="F29" s="19"/>
      <c r="G29" s="19"/>
      <c r="H29" s="14"/>
      <c r="I29" s="19"/>
      <c r="J29" s="19"/>
      <c r="K29" s="14"/>
      <c r="L29" s="19"/>
      <c r="M29" s="19"/>
    </row>
  </sheetData>
  <sheetProtection/>
  <mergeCells count="17">
    <mergeCell ref="G6:G8"/>
    <mergeCell ref="I7:J7"/>
    <mergeCell ref="H6:J6"/>
    <mergeCell ref="L7:M7"/>
    <mergeCell ref="K6:M6"/>
    <mergeCell ref="H7:H8"/>
    <mergeCell ref="K7:K8"/>
    <mergeCell ref="M5:N5"/>
    <mergeCell ref="N6:N8"/>
    <mergeCell ref="A3:N3"/>
    <mergeCell ref="J1:N1"/>
    <mergeCell ref="A6:A8"/>
    <mergeCell ref="B6:B8"/>
    <mergeCell ref="C6:C8"/>
    <mergeCell ref="D6:D8"/>
    <mergeCell ref="E6:E8"/>
    <mergeCell ref="F6:F8"/>
  </mergeCells>
  <printOptions/>
  <pageMargins left="0.6692913385826772" right="0.7874015748031497" top="0.7874015748031497" bottom="0.4330708661417323" header="0.15748031496062992" footer="0.2362204724409449"/>
  <pageSetup fitToHeight="6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512_Pgn</dc:creator>
  <cp:keywords/>
  <dc:description/>
  <cp:lastModifiedBy>Пользователь</cp:lastModifiedBy>
  <cp:lastPrinted>2019-03-18T11:51:43Z</cp:lastPrinted>
  <dcterms:created xsi:type="dcterms:W3CDTF">2007-10-01T13:21:07Z</dcterms:created>
  <dcterms:modified xsi:type="dcterms:W3CDTF">2019-04-11T08:56:45Z</dcterms:modified>
  <cp:category/>
  <cp:version/>
  <cp:contentType/>
  <cp:contentStatus/>
</cp:coreProperties>
</file>