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1полугодие'!$A$1:$N$323</definedName>
  </definedNames>
  <calcPr fullCalcOnLoad="1"/>
</workbook>
</file>

<file path=xl/sharedStrings.xml><?xml version="1.0" encoding="utf-8"?>
<sst xmlns="http://schemas.openxmlformats.org/spreadsheetml/2006/main" count="1249" uniqueCount="391">
  <si>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</si>
  <si>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</si>
  <si>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</si>
  <si>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</si>
  <si>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</si>
  <si>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</si>
  <si>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</si>
  <si>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</si>
  <si>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</si>
  <si>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</si>
  <si>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</si>
  <si>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</si>
  <si>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</si>
  <si>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</si>
  <si>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</si>
  <si>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</si>
  <si>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</si>
  <si>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</si>
  <si>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</si>
  <si>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</si>
  <si>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</si>
  <si>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</si>
  <si>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</si>
  <si>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</si>
  <si>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</si>
  <si>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</si>
  <si>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</si>
  <si>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</si>
  <si>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</si>
  <si>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</si>
  <si>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</si>
  <si>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</si>
  <si>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</si>
  <si>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</si>
  <si>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</si>
  <si>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</si>
  <si>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</si>
  <si>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</si>
  <si>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</si>
  <si>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</si>
  <si>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</si>
  <si>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</si>
  <si>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</si>
  <si>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</si>
  <si>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</si>
  <si>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</si>
  <si>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</si>
  <si>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</si>
  <si>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</si>
  <si>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</si>
  <si>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</si>
  <si>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</si>
  <si>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</si>
  <si>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</si>
  <si>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</si>
  <si>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</si>
  <si>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</si>
  <si>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</si>
  <si>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</si>
  <si>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</si>
  <si>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</si>
  <si>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</si>
  <si>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</si>
  <si>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</si>
  <si>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</si>
  <si>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</si>
  <si>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</si>
  <si>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</si>
  <si>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</si>
  <si>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</si>
  <si>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</si>
  <si>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</si>
  <si>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</si>
  <si>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</si>
  <si>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</si>
  <si>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</si>
  <si>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</si>
  <si>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</si>
  <si>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</si>
  <si>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</si>
  <si>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</si>
  <si>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</si>
  <si>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</si>
  <si>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</si>
  <si>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</si>
  <si>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</si>
  <si>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</si>
  <si>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</si>
  <si>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</si>
  <si>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</si>
  <si>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</si>
  <si>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</si>
  <si>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</si>
  <si>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</si>
  <si>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</si>
  <si>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</si>
  <si>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</si>
  <si>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</si>
  <si>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</si>
  <si>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</si>
  <si>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</si>
  <si>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</si>
  <si>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</si>
  <si>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</si>
  <si>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</si>
  <si>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</si>
  <si>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</si>
  <si>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</si>
  <si>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</si>
  <si>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</si>
  <si>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</si>
  <si>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</si>
  <si>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</si>
  <si>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</si>
  <si>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</si>
  <si>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</si>
  <si>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</si>
  <si>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</si>
  <si>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</si>
  <si>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</si>
  <si>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</si>
  <si>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</si>
  <si>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</si>
  <si>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</si>
  <si>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</si>
  <si>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</si>
  <si>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</si>
  <si>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</si>
  <si>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</si>
  <si>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</si>
  <si>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</si>
  <si>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</si>
  <si>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</si>
  <si>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</si>
  <si>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</si>
  <si>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</si>
  <si>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</si>
  <si>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</si>
  <si>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</si>
  <si>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</si>
  <si>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</si>
  <si>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</si>
  <si>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</si>
  <si>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</si>
  <si>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</si>
  <si>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</si>
  <si>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</si>
  <si>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</si>
  <si>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</si>
  <si>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</si>
  <si>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</si>
  <si>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</si>
  <si>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</si>
  <si>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</si>
  <si>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</si>
  <si>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</si>
  <si>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</si>
  <si>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</si>
  <si>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</si>
  <si>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</si>
  <si>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</si>
  <si>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</si>
  <si>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</si>
  <si>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</si>
  <si>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</si>
  <si>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</si>
  <si>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</si>
  <si>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</si>
  <si>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</si>
  <si>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</si>
  <si>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</si>
  <si>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</si>
  <si>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</si>
  <si>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</si>
  <si>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</si>
  <si>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</si>
  <si>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</si>
  <si>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</si>
  <si>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</si>
  <si>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</si>
  <si>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</si>
  <si>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</si>
  <si>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</si>
  <si>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</si>
  <si>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</si>
  <si>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</si>
  <si>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</si>
  <si>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</si>
  <si>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</si>
  <si>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</si>
  <si>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</si>
  <si>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</si>
  <si>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</si>
  <si>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</si>
  <si>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</si>
  <si>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</si>
  <si>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</si>
  <si>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</si>
  <si>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</si>
  <si>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</si>
  <si>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</si>
  <si>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</si>
  <si>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</si>
  <si>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</si>
  <si>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</si>
  <si>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</si>
  <si>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</si>
  <si>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</si>
  <si>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</si>
  <si>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</si>
  <si>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</si>
  <si>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</si>
  <si>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</si>
  <si>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</si>
  <si>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</si>
  <si>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</si>
  <si>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</si>
  <si>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</si>
  <si>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</si>
  <si>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</si>
  <si>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</si>
  <si>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</si>
  <si>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</si>
  <si>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</si>
  <si>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</si>
  <si>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</si>
  <si>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</si>
  <si>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</si>
  <si>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</si>
  <si>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</si>
  <si>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</si>
  <si>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</si>
  <si>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</si>
  <si>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</si>
  <si>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</si>
  <si>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</si>
  <si>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</si>
  <si>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</si>
  <si>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</si>
  <si>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</si>
  <si>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</si>
  <si>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</si>
  <si>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</si>
  <si>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</si>
  <si>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</si>
  <si>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</si>
  <si>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</si>
  <si>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</si>
  <si>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</si>
  <si>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</si>
  <si>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</si>
  <si>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</si>
  <si>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</si>
  <si>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</si>
  <si>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</si>
  <si>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</si>
  <si>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</si>
  <si>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</si>
  <si>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</si>
  <si>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</si>
  <si>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</si>
  <si>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</si>
  <si>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</si>
  <si>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</si>
  <si>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</si>
  <si>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</si>
  <si>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</si>
  <si>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</si>
  <si>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</si>
  <si>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</si>
  <si>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</si>
  <si>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</si>
  <si>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</si>
  <si>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</si>
  <si>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</si>
  <si>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</si>
  <si>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</si>
  <si>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</si>
  <si>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</si>
  <si>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</si>
  <si>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</si>
  <si>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</si>
  <si>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</si>
  <si>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</si>
  <si>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</si>
  <si>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</si>
  <si>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</si>
  <si>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</si>
  <si>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</si>
  <si>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</si>
  <si>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</si>
  <si>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</si>
  <si>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</si>
  <si>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</si>
  <si>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</si>
  <si>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</si>
  <si>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</si>
  <si>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</si>
  <si>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</si>
  <si>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</si>
  <si>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</si>
  <si>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</si>
  <si>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</si>
  <si>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</si>
  <si>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</si>
  <si>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</si>
  <si>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</si>
  <si>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</si>
  <si>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</si>
  <si>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</si>
  <si>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</si>
  <si>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</si>
  <si>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</si>
  <si>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</si>
  <si>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</si>
  <si>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</si>
  <si>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</si>
  <si>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</si>
  <si>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</si>
  <si>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</si>
  <si>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</si>
  <si>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</si>
  <si>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</si>
  <si>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</si>
  <si>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</si>
  <si>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</si>
  <si>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</si>
  <si>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</si>
  <si>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</si>
  <si>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</si>
  <si>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</si>
  <si>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</si>
  <si>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</si>
  <si>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</si>
  <si>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</si>
  <si>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</si>
  <si>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</si>
  <si>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</si>
  <si>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</si>
  <si>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</si>
  <si>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</si>
  <si>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</si>
  <si>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</si>
  <si>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</si>
  <si>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</si>
  <si>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</si>
  <si>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</si>
  <si>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</si>
  <si>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</si>
  <si>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</si>
  <si>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</si>
  <si>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</si>
  <si>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</si>
  <si>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</si>
  <si>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</si>
  <si>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</si>
  <si>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</si>
  <si>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</si>
  <si>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</si>
  <si>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</si>
  <si>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</si>
  <si>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</si>
  <si>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</si>
  <si>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</si>
  <si>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</si>
  <si>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</si>
  <si>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</si>
  <si>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</si>
  <si>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</si>
  <si>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</si>
  <si>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</si>
  <si>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</si>
  <si>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</si>
  <si>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</si>
  <si>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</si>
  <si>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</si>
  <si>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</si>
  <si>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</si>
  <si>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</si>
  <si>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</si>
  <si>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</si>
  <si>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</si>
  <si>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</si>
  <si>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</si>
  <si>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0203</t>
  </si>
  <si>
    <t>2016года</t>
  </si>
  <si>
    <t>Исполнение расходов за первый квартал текущего года в сравнение с аналогичным периодом 2015 года</t>
  </si>
  <si>
    <t>комиссии по отчету об исполнении бюджета за первый квартал</t>
  </si>
  <si>
    <t>Исполнено за первый квартал текущего года</t>
  </si>
  <si>
    <t>2016 год</t>
  </si>
  <si>
    <t xml:space="preserve">Исполнено за первый квартал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</si>
</sst>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3"/>
  <sheetViews>
    <sheetView tabSelected="1" view="pageBreakPreview" zoomScaleSheetLayoutView="100" workbookViewId="0" topLeftCell="A55">
      <selection activeCell="H323" sqref="H323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364</v>
      </c>
      <c r="H1" s="2"/>
      <c r="I1" s="2"/>
      <c r="J1" s="2"/>
      <c r="K1" s="2"/>
      <c r="L1" s="2"/>
      <c r="M1" s="2"/>
    </row>
    <row r="2" spans="7:13" ht="15">
      <c r="G2" s="2" t="s">
        <v>387</v>
      </c>
      <c r="H2" s="2"/>
      <c r="I2" s="2"/>
      <c r="J2" s="2"/>
      <c r="K2" s="2"/>
      <c r="L2" s="2"/>
      <c r="M2" s="2"/>
    </row>
    <row r="3" spans="7:13" ht="15">
      <c r="G3" s="2" t="s">
        <v>385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386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203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389</v>
      </c>
      <c r="F13" s="104"/>
      <c r="G13" s="104"/>
      <c r="H13" s="105"/>
      <c r="I13" s="76"/>
      <c r="J13" s="103" t="s">
        <v>378</v>
      </c>
      <c r="K13" s="104"/>
      <c r="L13" s="104"/>
      <c r="M13" s="105"/>
      <c r="N13" s="106" t="s">
        <v>363</v>
      </c>
    </row>
    <row r="14" spans="1:14" s="4" customFormat="1" ht="66">
      <c r="A14" s="109"/>
      <c r="B14" s="5" t="s">
        <v>55</v>
      </c>
      <c r="C14" s="5" t="s">
        <v>56</v>
      </c>
      <c r="D14" s="5" t="s">
        <v>57</v>
      </c>
      <c r="E14" s="68" t="s">
        <v>361</v>
      </c>
      <c r="F14" s="68" t="s">
        <v>388</v>
      </c>
      <c r="G14" s="68" t="s">
        <v>362</v>
      </c>
      <c r="H14" s="79" t="s">
        <v>360</v>
      </c>
      <c r="I14" s="77"/>
      <c r="J14" s="68" t="s">
        <v>361</v>
      </c>
      <c r="K14" s="68" t="s">
        <v>390</v>
      </c>
      <c r="L14" s="68" t="s">
        <v>362</v>
      </c>
      <c r="M14" s="79" t="s">
        <v>360</v>
      </c>
      <c r="N14" s="107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E16+E29+E62+E20+E46+E55+E66</f>
        <v>20979.3</v>
      </c>
      <c r="F15" s="94">
        <f>F16+F29+F62+F20+F46+F55+F66</f>
        <v>5643.6</v>
      </c>
      <c r="G15" s="80">
        <f>F15/F323*100</f>
        <v>27.788528295197718</v>
      </c>
      <c r="H15" s="80">
        <f>F15/E15*100</f>
        <v>26.900802219330483</v>
      </c>
      <c r="I15" s="9"/>
      <c r="J15" s="94">
        <f>J16+J29+J62+J20+J46+J55+J66</f>
        <v>60549.6</v>
      </c>
      <c r="K15" s="94">
        <f>K16+K29+K62+K20+K46+K55+K66</f>
        <v>9331.300000000001</v>
      </c>
      <c r="L15" s="80">
        <f>K15/K323*100</f>
        <v>35.27194928804437</v>
      </c>
      <c r="M15" s="80">
        <f>K15/J15*100</f>
        <v>15.41100188936013</v>
      </c>
      <c r="N15" s="80">
        <f>F15/K15*100</f>
        <v>60.4803189266233</v>
      </c>
    </row>
    <row r="16" spans="1:14" s="4" customFormat="1" ht="39">
      <c r="A16" s="10" t="s">
        <v>313</v>
      </c>
      <c r="B16" s="11" t="s">
        <v>135</v>
      </c>
      <c r="C16" s="12" t="s">
        <v>73</v>
      </c>
      <c r="D16" s="12" t="s">
        <v>58</v>
      </c>
      <c r="E16" s="13">
        <v>1352</v>
      </c>
      <c r="F16" s="89">
        <v>332.5</v>
      </c>
      <c r="G16" s="13"/>
      <c r="H16" s="85">
        <f aca="true" t="shared" si="0" ref="H16:H46">F16/E16*100</f>
        <v>24.59319526627219</v>
      </c>
      <c r="I16" s="14"/>
      <c r="J16" s="89">
        <v>1730.6</v>
      </c>
      <c r="K16" s="89">
        <v>437.3</v>
      </c>
      <c r="L16" s="13"/>
      <c r="M16" s="85">
        <f aca="true" t="shared" si="1" ref="M16:M29">K16/J16*100</f>
        <v>25.268692938865133</v>
      </c>
      <c r="N16" s="13"/>
    </row>
    <row r="17" spans="1:14" s="4" customFormat="1" ht="52.5" hidden="1">
      <c r="A17" s="15" t="s">
        <v>137</v>
      </c>
      <c r="B17" s="11" t="s">
        <v>135</v>
      </c>
      <c r="C17" s="12" t="s">
        <v>138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136</v>
      </c>
      <c r="B18" s="11" t="s">
        <v>135</v>
      </c>
      <c r="C18" s="12" t="s">
        <v>204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139</v>
      </c>
      <c r="B19" s="11" t="s">
        <v>135</v>
      </c>
      <c r="C19" s="12" t="s">
        <v>204</v>
      </c>
      <c r="D19" s="12" t="s">
        <v>140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226</v>
      </c>
      <c r="B20" s="11" t="s">
        <v>72</v>
      </c>
      <c r="C20" s="12" t="s">
        <v>73</v>
      </c>
      <c r="D20" s="12" t="s">
        <v>58</v>
      </c>
      <c r="E20" s="13">
        <v>1114.5</v>
      </c>
      <c r="F20" s="89">
        <v>405.5</v>
      </c>
      <c r="G20" s="13"/>
      <c r="H20" s="85">
        <f t="shared" si="0"/>
        <v>36.384028712427096</v>
      </c>
      <c r="I20" s="14"/>
      <c r="J20" s="89">
        <v>5691.1</v>
      </c>
      <c r="K20" s="89">
        <v>690.2</v>
      </c>
      <c r="L20" s="13"/>
      <c r="M20" s="85">
        <f t="shared" si="1"/>
        <v>12.12770817592381</v>
      </c>
      <c r="N20" s="13"/>
    </row>
    <row r="21" spans="1:14" s="4" customFormat="1" ht="52.5" hidden="1">
      <c r="A21" s="17" t="s">
        <v>137</v>
      </c>
      <c r="B21" s="11" t="s">
        <v>72</v>
      </c>
      <c r="C21" s="11" t="s">
        <v>138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205</v>
      </c>
      <c r="B22" s="20" t="s">
        <v>72</v>
      </c>
      <c r="C22" s="20" t="s">
        <v>206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5"/>
      <c r="K22" s="95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139</v>
      </c>
      <c r="B23" s="20" t="s">
        <v>72</v>
      </c>
      <c r="C23" s="20" t="s">
        <v>206</v>
      </c>
      <c r="D23" s="20" t="s">
        <v>140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5"/>
      <c r="K23" s="95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141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325</v>
      </c>
      <c r="B25" s="12" t="s">
        <v>72</v>
      </c>
      <c r="C25" s="12" t="s">
        <v>235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142</v>
      </c>
      <c r="B26" s="12" t="s">
        <v>72</v>
      </c>
      <c r="C26" s="12" t="s">
        <v>235</v>
      </c>
      <c r="D26" s="12" t="s">
        <v>140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326</v>
      </c>
      <c r="B27" s="12" t="s">
        <v>72</v>
      </c>
      <c r="C27" s="24" t="s">
        <v>239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142</v>
      </c>
      <c r="B28" s="12" t="s">
        <v>72</v>
      </c>
      <c r="C28" s="24" t="s">
        <v>239</v>
      </c>
      <c r="D28" s="12" t="s">
        <v>140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227</v>
      </c>
      <c r="B29" s="12" t="s">
        <v>74</v>
      </c>
      <c r="C29" s="12" t="s">
        <v>73</v>
      </c>
      <c r="D29" s="12" t="s">
        <v>58</v>
      </c>
      <c r="E29" s="13">
        <v>17008.8</v>
      </c>
      <c r="F29" s="89">
        <v>4874.8</v>
      </c>
      <c r="G29" s="13"/>
      <c r="H29" s="85">
        <f t="shared" si="0"/>
        <v>28.660458115798882</v>
      </c>
      <c r="I29" s="14"/>
      <c r="J29" s="89">
        <v>42960.8</v>
      </c>
      <c r="K29" s="89">
        <v>7309.7</v>
      </c>
      <c r="L29" s="13"/>
      <c r="M29" s="85">
        <f t="shared" si="1"/>
        <v>17.014813504404014</v>
      </c>
      <c r="N29" s="13"/>
    </row>
    <row r="30" spans="1:14" s="4" customFormat="1" ht="52.5" hidden="1">
      <c r="A30" s="26" t="s">
        <v>137</v>
      </c>
      <c r="B30" s="12" t="s">
        <v>74</v>
      </c>
      <c r="C30" s="12" t="s">
        <v>138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141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172</v>
      </c>
      <c r="B32" s="12" t="s">
        <v>74</v>
      </c>
      <c r="C32" s="12" t="s">
        <v>173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139</v>
      </c>
      <c r="B33" s="12" t="s">
        <v>74</v>
      </c>
      <c r="C33" s="12" t="s">
        <v>173</v>
      </c>
      <c r="D33" s="12" t="s">
        <v>140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174</v>
      </c>
      <c r="B34" s="12" t="s">
        <v>74</v>
      </c>
      <c r="C34" s="12" t="s">
        <v>175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139</v>
      </c>
      <c r="B35" s="12" t="s">
        <v>74</v>
      </c>
      <c r="C35" s="12" t="s">
        <v>175</v>
      </c>
      <c r="D35" s="12" t="s">
        <v>140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327</v>
      </c>
      <c r="B36" s="12" t="s">
        <v>74</v>
      </c>
      <c r="C36" s="12" t="s">
        <v>236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139</v>
      </c>
      <c r="B37" s="12" t="s">
        <v>74</v>
      </c>
      <c r="C37" s="12" t="s">
        <v>236</v>
      </c>
      <c r="D37" s="12" t="s">
        <v>140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323</v>
      </c>
      <c r="B38" s="12" t="s">
        <v>74</v>
      </c>
      <c r="C38" s="12" t="s">
        <v>237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139</v>
      </c>
      <c r="B39" s="12" t="s">
        <v>74</v>
      </c>
      <c r="C39" s="12" t="s">
        <v>237</v>
      </c>
      <c r="D39" s="12" t="s">
        <v>140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324</v>
      </c>
      <c r="B40" s="12" t="s">
        <v>74</v>
      </c>
      <c r="C40" s="12" t="s">
        <v>238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139</v>
      </c>
      <c r="B41" s="12" t="s">
        <v>74</v>
      </c>
      <c r="C41" s="12" t="s">
        <v>238</v>
      </c>
      <c r="D41" s="12" t="s">
        <v>140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325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139</v>
      </c>
      <c r="B43" s="12" t="s">
        <v>74</v>
      </c>
      <c r="C43" s="12" t="s">
        <v>3</v>
      </c>
      <c r="D43" s="12" t="s">
        <v>140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326</v>
      </c>
      <c r="B44" s="12" t="s">
        <v>74</v>
      </c>
      <c r="C44" s="12" t="s">
        <v>239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139</v>
      </c>
      <c r="B45" s="12" t="s">
        <v>74</v>
      </c>
      <c r="C45" s="12" t="s">
        <v>239</v>
      </c>
      <c r="D45" s="12" t="s">
        <v>140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240</v>
      </c>
      <c r="B46" s="12" t="s">
        <v>241</v>
      </c>
      <c r="C46" s="12" t="s">
        <v>73</v>
      </c>
      <c r="D46" s="12" t="s">
        <v>58</v>
      </c>
      <c r="E46" s="13">
        <v>0</v>
      </c>
      <c r="F46" s="89">
        <v>0</v>
      </c>
      <c r="G46" s="13"/>
      <c r="H46" s="85"/>
      <c r="I46" s="14"/>
      <c r="J46" s="89">
        <v>3928.1</v>
      </c>
      <c r="K46" s="89">
        <v>847.7</v>
      </c>
      <c r="L46" s="13"/>
      <c r="M46" s="85">
        <f>K46/J46*100</f>
        <v>21.580407830757874</v>
      </c>
      <c r="N46" s="13"/>
    </row>
    <row r="47" spans="1:14" s="4" customFormat="1" ht="66" customHeight="1" hidden="1">
      <c r="A47" s="25" t="s">
        <v>137</v>
      </c>
      <c r="B47" s="12" t="s">
        <v>241</v>
      </c>
      <c r="C47" s="12" t="s">
        <v>138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241</v>
      </c>
      <c r="C48" s="12" t="s">
        <v>141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325</v>
      </c>
      <c r="B49" s="12" t="s">
        <v>241</v>
      </c>
      <c r="C49" s="12" t="s">
        <v>235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139</v>
      </c>
      <c r="B50" s="12" t="s">
        <v>241</v>
      </c>
      <c r="C50" s="12" t="s">
        <v>235</v>
      </c>
      <c r="D50" s="12" t="s">
        <v>140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326</v>
      </c>
      <c r="B51" s="12" t="s">
        <v>241</v>
      </c>
      <c r="C51" s="12" t="s">
        <v>239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139</v>
      </c>
      <c r="B52" s="12" t="s">
        <v>241</v>
      </c>
      <c r="C52" s="12" t="s">
        <v>239</v>
      </c>
      <c r="D52" s="12" t="s">
        <v>140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299</v>
      </c>
      <c r="B53" s="12" t="s">
        <v>241</v>
      </c>
      <c r="C53" s="12" t="s">
        <v>300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139</v>
      </c>
      <c r="B54" s="12" t="s">
        <v>241</v>
      </c>
      <c r="C54" s="12" t="s">
        <v>300</v>
      </c>
      <c r="D54" s="12" t="s">
        <v>140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221</v>
      </c>
      <c r="B55" s="12" t="s">
        <v>223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222</v>
      </c>
      <c r="B56" s="12" t="s">
        <v>223</v>
      </c>
      <c r="C56" s="12" t="s">
        <v>224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257</v>
      </c>
      <c r="B57" s="12" t="s">
        <v>223</v>
      </c>
      <c r="C57" s="12" t="s">
        <v>258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139</v>
      </c>
      <c r="B58" s="12" t="s">
        <v>223</v>
      </c>
      <c r="C58" s="12" t="s">
        <v>258</v>
      </c>
      <c r="D58" s="12" t="s">
        <v>140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143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143</v>
      </c>
      <c r="C60" s="12" t="s">
        <v>207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144</v>
      </c>
      <c r="B61" s="12" t="s">
        <v>143</v>
      </c>
      <c r="C61" s="12" t="s">
        <v>207</v>
      </c>
      <c r="D61" s="12" t="s">
        <v>145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143</v>
      </c>
      <c r="C62" s="12" t="s">
        <v>73</v>
      </c>
      <c r="D62" s="12" t="s">
        <v>58</v>
      </c>
      <c r="E62" s="13">
        <v>1000</v>
      </c>
      <c r="F62" s="13"/>
      <c r="G62" s="13"/>
      <c r="H62" s="13"/>
      <c r="I62" s="14"/>
      <c r="J62" s="89">
        <v>2300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208</v>
      </c>
      <c r="B64" s="12" t="s">
        <v>75</v>
      </c>
      <c r="C64" s="12" t="s">
        <v>209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144</v>
      </c>
      <c r="B65" s="12" t="s">
        <v>75</v>
      </c>
      <c r="C65" s="12" t="s">
        <v>209</v>
      </c>
      <c r="D65" s="12" t="s">
        <v>145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120</v>
      </c>
      <c r="B66" s="12" t="s">
        <v>367</v>
      </c>
      <c r="C66" s="12" t="s">
        <v>73</v>
      </c>
      <c r="D66" s="12" t="s">
        <v>58</v>
      </c>
      <c r="E66" s="13">
        <v>504</v>
      </c>
      <c r="F66" s="13">
        <v>30.8</v>
      </c>
      <c r="G66" s="13"/>
      <c r="H66" s="85">
        <f>F66/E66*100</f>
        <v>6.111111111111111</v>
      </c>
      <c r="I66" s="14"/>
      <c r="J66" s="89">
        <v>3939</v>
      </c>
      <c r="K66" s="89">
        <v>46.4</v>
      </c>
      <c r="L66" s="13"/>
      <c r="M66" s="85">
        <f>K66/J66*100</f>
        <v>1.1779639502411778</v>
      </c>
      <c r="N66" s="13"/>
    </row>
    <row r="67" spans="1:14" s="4" customFormat="1" ht="26.25" hidden="1">
      <c r="A67" s="17" t="s">
        <v>45</v>
      </c>
      <c r="B67" s="12" t="s">
        <v>216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139</v>
      </c>
      <c r="B68" s="12" t="s">
        <v>216</v>
      </c>
      <c r="C68" s="12" t="s">
        <v>46</v>
      </c>
      <c r="D68" s="12" t="s">
        <v>140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217</v>
      </c>
      <c r="B69" s="12" t="s">
        <v>216</v>
      </c>
      <c r="C69" s="12" t="s">
        <v>219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218</v>
      </c>
      <c r="B70" s="12" t="s">
        <v>216</v>
      </c>
      <c r="C70" s="12" t="s">
        <v>220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139</v>
      </c>
      <c r="B71" s="12" t="s">
        <v>216</v>
      </c>
      <c r="C71" s="12" t="s">
        <v>220</v>
      </c>
      <c r="D71" s="12" t="s">
        <v>140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266</v>
      </c>
      <c r="B72" s="12" t="s">
        <v>216</v>
      </c>
      <c r="C72" s="12" t="s">
        <v>265</v>
      </c>
      <c r="D72" s="12" t="s">
        <v>140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353</v>
      </c>
      <c r="B73" s="12" t="s">
        <v>216</v>
      </c>
      <c r="C73" s="12" t="s">
        <v>352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139</v>
      </c>
      <c r="B74" s="12" t="s">
        <v>216</v>
      </c>
      <c r="C74" s="12" t="s">
        <v>352</v>
      </c>
      <c r="D74" s="12" t="s">
        <v>140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139</v>
      </c>
      <c r="B75" s="12" t="s">
        <v>216</v>
      </c>
      <c r="C75" s="12" t="s">
        <v>220</v>
      </c>
      <c r="D75" s="12" t="s">
        <v>140</v>
      </c>
      <c r="E75" s="30">
        <f>908.2+1483.8</f>
        <v>2392</v>
      </c>
      <c r="F75" s="30"/>
      <c r="G75" s="30">
        <v>2392</v>
      </c>
      <c r="H75" s="71"/>
      <c r="I75" s="52"/>
      <c r="J75" s="96"/>
      <c r="K75" s="96"/>
      <c r="L75" s="30"/>
      <c r="M75" s="13"/>
      <c r="N75" s="13"/>
    </row>
    <row r="76" spans="1:14" s="4" customFormat="1" ht="26.25" hidden="1">
      <c r="A76" s="17" t="s">
        <v>314</v>
      </c>
      <c r="B76" s="12" t="s">
        <v>216</v>
      </c>
      <c r="C76" s="12" t="s">
        <v>260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91</v>
      </c>
      <c r="B77" s="12" t="s">
        <v>216</v>
      </c>
      <c r="C77" s="12" t="s">
        <v>261</v>
      </c>
      <c r="D77" s="12" t="s">
        <v>165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328</v>
      </c>
      <c r="B78" s="20" t="s">
        <v>216</v>
      </c>
      <c r="C78" s="31" t="s">
        <v>262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166</v>
      </c>
      <c r="B79" s="20" t="s">
        <v>216</v>
      </c>
      <c r="C79" s="31" t="s">
        <v>262</v>
      </c>
      <c r="D79" s="31" t="s">
        <v>165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263</v>
      </c>
      <c r="B80" s="11" t="s">
        <v>216</v>
      </c>
      <c r="C80" s="11" t="s">
        <v>264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166</v>
      </c>
      <c r="B81" s="11" t="s">
        <v>216</v>
      </c>
      <c r="C81" s="11" t="s">
        <v>264</v>
      </c>
      <c r="D81" s="11" t="s">
        <v>165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124</v>
      </c>
      <c r="B82" s="34" t="s">
        <v>125</v>
      </c>
      <c r="C82" s="34" t="s">
        <v>73</v>
      </c>
      <c r="D82" s="34" t="s">
        <v>58</v>
      </c>
      <c r="E82" s="35">
        <f>E83</f>
        <v>1044</v>
      </c>
      <c r="F82" s="93">
        <f>F83</f>
        <v>153.1</v>
      </c>
      <c r="G82" s="81">
        <f>F82/F323*100</f>
        <v>0.7538492596914682</v>
      </c>
      <c r="H82" s="80">
        <f>F82/E82*100</f>
        <v>14.664750957854405</v>
      </c>
      <c r="I82" s="36"/>
      <c r="J82" s="93">
        <f>J83</f>
        <v>717</v>
      </c>
      <c r="K82" s="93">
        <f>K83</f>
        <v>136.4</v>
      </c>
      <c r="L82" s="81">
        <f>K82/K323*100</f>
        <v>0.5155866688338443</v>
      </c>
      <c r="M82" s="81">
        <f>K82/J82*100</f>
        <v>19.023709902370992</v>
      </c>
      <c r="N82" s="80">
        <f>F82/K82*100</f>
        <v>112.24340175953078</v>
      </c>
    </row>
    <row r="83" spans="1:14" s="4" customFormat="1" ht="12.75">
      <c r="A83" s="25" t="s">
        <v>383</v>
      </c>
      <c r="B83" s="12" t="s">
        <v>384</v>
      </c>
      <c r="C83" s="12" t="s">
        <v>73</v>
      </c>
      <c r="D83" s="12" t="s">
        <v>58</v>
      </c>
      <c r="E83" s="13">
        <v>1044</v>
      </c>
      <c r="F83" s="89">
        <v>153.1</v>
      </c>
      <c r="G83" s="13"/>
      <c r="H83" s="85">
        <f>F83/E83*100</f>
        <v>14.664750957854405</v>
      </c>
      <c r="I83" s="14"/>
      <c r="J83" s="89">
        <v>717</v>
      </c>
      <c r="K83" s="89">
        <v>136.4</v>
      </c>
      <c r="L83" s="13"/>
      <c r="M83" s="13"/>
      <c r="N83" s="13"/>
    </row>
    <row r="84" spans="1:14" s="4" customFormat="1" ht="26.25" hidden="1">
      <c r="A84" s="17" t="s">
        <v>126</v>
      </c>
      <c r="B84" s="12" t="s">
        <v>146</v>
      </c>
      <c r="C84" s="12" t="s">
        <v>127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128</v>
      </c>
      <c r="B85" s="12" t="s">
        <v>146</v>
      </c>
      <c r="C85" s="12" t="s">
        <v>147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139</v>
      </c>
      <c r="B86" s="12" t="s">
        <v>146</v>
      </c>
      <c r="C86" s="12" t="s">
        <v>147</v>
      </c>
      <c r="D86" s="12" t="s">
        <v>140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210</v>
      </c>
      <c r="F87" s="35">
        <f>F109+F116</f>
        <v>0</v>
      </c>
      <c r="G87" s="81">
        <f>F87/F323*100</f>
        <v>0</v>
      </c>
      <c r="H87" s="80">
        <f>F87/E87*100</f>
        <v>0</v>
      </c>
      <c r="I87" s="36"/>
      <c r="J87" s="35">
        <f>J109+J116</f>
        <v>525</v>
      </c>
      <c r="K87" s="35">
        <f>K109+K116</f>
        <v>0</v>
      </c>
      <c r="L87" s="81">
        <f>K87/K323*100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315</v>
      </c>
      <c r="B89" s="31" t="s">
        <v>81</v>
      </c>
      <c r="C89" s="31" t="s">
        <v>161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5"/>
      <c r="K89" s="95"/>
      <c r="L89" s="21"/>
      <c r="M89" s="86" t="e">
        <f t="shared" si="3"/>
        <v>#DIV/0!</v>
      </c>
      <c r="N89" s="21"/>
    </row>
    <row r="90" spans="1:14" s="4" customFormat="1" ht="39" hidden="1">
      <c r="A90" s="16" t="s">
        <v>151</v>
      </c>
      <c r="B90" s="12" t="s">
        <v>81</v>
      </c>
      <c r="C90" s="12" t="s">
        <v>161</v>
      </c>
      <c r="D90" s="11" t="s">
        <v>148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149</v>
      </c>
      <c r="B91" s="12" t="s">
        <v>81</v>
      </c>
      <c r="C91" s="12" t="s">
        <v>150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9" hidden="1">
      <c r="A92" s="16" t="s">
        <v>152</v>
      </c>
      <c r="B92" s="37" t="s">
        <v>81</v>
      </c>
      <c r="C92" s="37" t="s">
        <v>153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39" hidden="1">
      <c r="A93" s="16" t="s">
        <v>151</v>
      </c>
      <c r="B93" s="37" t="s">
        <v>81</v>
      </c>
      <c r="C93" s="37" t="s">
        <v>153</v>
      </c>
      <c r="D93" s="37" t="s">
        <v>148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154</v>
      </c>
      <c r="B94" s="37" t="s">
        <v>81</v>
      </c>
      <c r="C94" s="37" t="s">
        <v>155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7"/>
      <c r="K94" s="97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156</v>
      </c>
      <c r="B95" s="37" t="s">
        <v>81</v>
      </c>
      <c r="C95" s="37" t="s">
        <v>157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7"/>
      <c r="K95" s="97"/>
      <c r="L95" s="38"/>
      <c r="M95" s="86" t="e">
        <f t="shared" si="3"/>
        <v>#DIV/0!</v>
      </c>
      <c r="N95" s="38"/>
    </row>
    <row r="96" spans="1:14" s="4" customFormat="1" ht="39" hidden="1">
      <c r="A96" s="16" t="s">
        <v>151</v>
      </c>
      <c r="B96" s="37" t="s">
        <v>81</v>
      </c>
      <c r="C96" s="37" t="s">
        <v>157</v>
      </c>
      <c r="D96" s="37" t="s">
        <v>148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8"/>
      <c r="K96" s="98"/>
      <c r="L96" s="39"/>
      <c r="M96" s="86" t="e">
        <f t="shared" si="3"/>
        <v>#DIV/0!</v>
      </c>
      <c r="N96" s="38"/>
    </row>
    <row r="97" spans="1:14" s="4" customFormat="1" ht="39" hidden="1">
      <c r="A97" s="17" t="s">
        <v>158</v>
      </c>
      <c r="B97" s="12" t="s">
        <v>81</v>
      </c>
      <c r="C97" s="12" t="s">
        <v>200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9" hidden="1">
      <c r="A98" s="16" t="s">
        <v>151</v>
      </c>
      <c r="B98" s="31" t="s">
        <v>81</v>
      </c>
      <c r="C98" s="31" t="s">
        <v>200</v>
      </c>
      <c r="D98" s="20" t="s">
        <v>148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5"/>
      <c r="K98" s="95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151</v>
      </c>
      <c r="B100" s="31" t="s">
        <v>81</v>
      </c>
      <c r="C100" s="31" t="s">
        <v>31</v>
      </c>
      <c r="D100" s="20" t="s">
        <v>148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9"/>
      <c r="K100" s="99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130</v>
      </c>
      <c r="B101" s="31" t="s">
        <v>81</v>
      </c>
      <c r="C101" s="31" t="s">
        <v>159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160</v>
      </c>
      <c r="B102" s="31" t="s">
        <v>81</v>
      </c>
      <c r="C102" s="31" t="s">
        <v>159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210</v>
      </c>
      <c r="B103" s="31" t="s">
        <v>81</v>
      </c>
      <c r="C103" s="31" t="s">
        <v>211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267</v>
      </c>
      <c r="B104" s="31" t="s">
        <v>81</v>
      </c>
      <c r="C104" s="31" t="s">
        <v>259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268</v>
      </c>
      <c r="B105" s="31" t="s">
        <v>81</v>
      </c>
      <c r="C105" s="31" t="s">
        <v>269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151</v>
      </c>
      <c r="B106" s="31" t="s">
        <v>81</v>
      </c>
      <c r="C106" s="31" t="s">
        <v>269</v>
      </c>
      <c r="D106" s="20" t="s">
        <v>148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270</v>
      </c>
      <c r="B107" s="31" t="s">
        <v>81</v>
      </c>
      <c r="C107" s="31" t="s">
        <v>271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5"/>
      <c r="K107" s="95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151</v>
      </c>
      <c r="B108" s="31" t="s">
        <v>81</v>
      </c>
      <c r="C108" s="31" t="s">
        <v>271</v>
      </c>
      <c r="D108" s="20" t="s">
        <v>148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5"/>
      <c r="K108" s="95"/>
      <c r="L108" s="21"/>
      <c r="M108" s="86" t="e">
        <f t="shared" si="3"/>
        <v>#DIV/0!</v>
      </c>
      <c r="N108" s="21"/>
    </row>
    <row r="109" spans="1:14" s="4" customFormat="1" ht="39">
      <c r="A109" s="29" t="s">
        <v>229</v>
      </c>
      <c r="B109" s="12" t="s">
        <v>84</v>
      </c>
      <c r="C109" s="12" t="s">
        <v>73</v>
      </c>
      <c r="D109" s="11" t="s">
        <v>58</v>
      </c>
      <c r="E109" s="41">
        <v>50</v>
      </c>
      <c r="F109" s="41">
        <v>0</v>
      </c>
      <c r="G109" s="41"/>
      <c r="H109" s="85">
        <f t="shared" si="2"/>
        <v>0</v>
      </c>
      <c r="I109" s="78"/>
      <c r="J109" s="100">
        <v>260</v>
      </c>
      <c r="K109" s="100">
        <v>0</v>
      </c>
      <c r="L109" s="41"/>
      <c r="M109" s="86">
        <f t="shared" si="3"/>
        <v>0</v>
      </c>
      <c r="N109" s="18"/>
    </row>
    <row r="110" spans="1:14" s="4" customFormat="1" ht="39" hidden="1">
      <c r="A110" s="42" t="s">
        <v>123</v>
      </c>
      <c r="B110" s="37" t="s">
        <v>84</v>
      </c>
      <c r="C110" s="37" t="s">
        <v>122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98"/>
      <c r="K110" s="98"/>
      <c r="L110" s="39"/>
      <c r="M110" s="38"/>
      <c r="N110" s="38"/>
    </row>
    <row r="111" spans="1:14" s="4" customFormat="1" ht="39" hidden="1">
      <c r="A111" s="16" t="s">
        <v>121</v>
      </c>
      <c r="B111" s="37" t="s">
        <v>84</v>
      </c>
      <c r="C111" s="37" t="s">
        <v>162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97"/>
      <c r="K111" s="97"/>
      <c r="L111" s="38"/>
      <c r="M111" s="38"/>
      <c r="N111" s="38"/>
    </row>
    <row r="112" spans="1:14" s="4" customFormat="1" ht="26.25" hidden="1">
      <c r="A112" s="16" t="s">
        <v>139</v>
      </c>
      <c r="B112" s="37" t="s">
        <v>84</v>
      </c>
      <c r="C112" s="37" t="s">
        <v>162</v>
      </c>
      <c r="D112" s="37" t="s">
        <v>140</v>
      </c>
      <c r="E112" s="38">
        <f>-685+2649.6+3033.1</f>
        <v>4997.7</v>
      </c>
      <c r="F112" s="38"/>
      <c r="G112" s="38">
        <v>4997.7</v>
      </c>
      <c r="H112" s="73"/>
      <c r="I112" s="14"/>
      <c r="J112" s="97"/>
      <c r="K112" s="97"/>
      <c r="L112" s="38"/>
      <c r="M112" s="38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26.25" hidden="1">
      <c r="A114" s="26" t="s">
        <v>163</v>
      </c>
      <c r="B114" s="12" t="s">
        <v>84</v>
      </c>
      <c r="C114" s="12" t="s">
        <v>164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16" t="s">
        <v>139</v>
      </c>
      <c r="B115" s="12" t="s">
        <v>84</v>
      </c>
      <c r="C115" s="12" t="s">
        <v>164</v>
      </c>
      <c r="D115" s="12" t="s">
        <v>140</v>
      </c>
      <c r="E115" s="13">
        <v>1100</v>
      </c>
      <c r="F115" s="13"/>
      <c r="G115" s="13"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39">
      <c r="A116" s="43" t="s">
        <v>318</v>
      </c>
      <c r="B116" s="12" t="s">
        <v>319</v>
      </c>
      <c r="C116" s="12" t="s">
        <v>320</v>
      </c>
      <c r="D116" s="12" t="s">
        <v>58</v>
      </c>
      <c r="E116" s="13">
        <v>160</v>
      </c>
      <c r="F116" s="13">
        <v>0</v>
      </c>
      <c r="G116" s="13"/>
      <c r="H116" s="13"/>
      <c r="I116" s="14"/>
      <c r="J116" s="89">
        <v>265</v>
      </c>
      <c r="K116" s="89">
        <v>0</v>
      </c>
      <c r="L116" s="13"/>
      <c r="M116" s="13"/>
      <c r="N116" s="13"/>
    </row>
    <row r="117" spans="1:14" s="4" customFormat="1" ht="39" hidden="1">
      <c r="A117" s="44" t="s">
        <v>321</v>
      </c>
      <c r="B117" s="12" t="s">
        <v>319</v>
      </c>
      <c r="C117" s="12" t="s">
        <v>322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144</v>
      </c>
      <c r="B118" s="12" t="s">
        <v>319</v>
      </c>
      <c r="C118" s="12" t="s">
        <v>322</v>
      </c>
      <c r="D118" s="12" t="s">
        <v>145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356</v>
      </c>
      <c r="B119" s="12" t="s">
        <v>319</v>
      </c>
      <c r="C119" s="12" t="s">
        <v>355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319</v>
      </c>
      <c r="C120" s="12" t="s">
        <v>355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166</v>
      </c>
      <c r="B121" s="12" t="s">
        <v>319</v>
      </c>
      <c r="C121" s="12" t="s">
        <v>355</v>
      </c>
      <c r="D121" s="12" t="s">
        <v>165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319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139</v>
      </c>
      <c r="B123" s="31" t="s">
        <v>319</v>
      </c>
      <c r="C123" s="12" t="s">
        <v>35</v>
      </c>
      <c r="D123" s="12" t="s">
        <v>140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210</v>
      </c>
      <c r="B124" s="31" t="s">
        <v>319</v>
      </c>
      <c r="C124" s="12" t="s">
        <v>211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319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319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151</v>
      </c>
      <c r="B127" s="31" t="s">
        <v>319</v>
      </c>
      <c r="C127" s="12" t="s">
        <v>42</v>
      </c>
      <c r="D127" s="12" t="s">
        <v>148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319</v>
      </c>
      <c r="C128" s="12" t="s">
        <v>44</v>
      </c>
      <c r="D128" s="12" t="s">
        <v>148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151</v>
      </c>
      <c r="B129" s="31" t="s">
        <v>319</v>
      </c>
      <c r="C129" s="12" t="s">
        <v>44</v>
      </c>
      <c r="D129" s="12" t="s">
        <v>148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93">
        <f>E131+E138</f>
        <v>36882.97</v>
      </c>
      <c r="F130" s="35">
        <f>F131+F138</f>
        <v>3011.8</v>
      </c>
      <c r="G130" s="81">
        <f>F130/F323*100</f>
        <v>14.829805358189185</v>
      </c>
      <c r="H130" s="80">
        <f>F130/E130*100</f>
        <v>8.165828294196482</v>
      </c>
      <c r="I130" s="36"/>
      <c r="J130" s="35">
        <f>J131+J138</f>
        <v>31930.9</v>
      </c>
      <c r="K130" s="35">
        <f>K131+K138</f>
        <v>4333.3</v>
      </c>
      <c r="L130" s="81">
        <f>K130/K323*100</f>
        <v>16.379704633854086</v>
      </c>
      <c r="M130" s="81">
        <f>K130/J130*100</f>
        <v>13.570867091124898</v>
      </c>
      <c r="N130" s="80">
        <f>F130/K130*100</f>
        <v>69.50361156624282</v>
      </c>
    </row>
    <row r="131" spans="1:14" s="4" customFormat="1" ht="12.75">
      <c r="A131" s="25" t="s">
        <v>379</v>
      </c>
      <c r="B131" s="31" t="s">
        <v>380</v>
      </c>
      <c r="C131" s="31" t="s">
        <v>73</v>
      </c>
      <c r="D131" s="31" t="s">
        <v>58</v>
      </c>
      <c r="E131" s="32">
        <v>17412.7</v>
      </c>
      <c r="F131" s="90">
        <v>0</v>
      </c>
      <c r="G131" s="32"/>
      <c r="H131" s="85">
        <f aca="true" t="shared" si="4" ref="H131:H138">F131/E131*100</f>
        <v>0</v>
      </c>
      <c r="I131" s="14"/>
      <c r="J131" s="90">
        <v>27040.9</v>
      </c>
      <c r="K131" s="90">
        <v>4333.3</v>
      </c>
      <c r="L131" s="32"/>
      <c r="M131" s="86">
        <f aca="true" t="shared" si="5" ref="M131:M138">K131/J131*100</f>
        <v>16.024984375520045</v>
      </c>
      <c r="N131" s="32"/>
    </row>
    <row r="132" spans="1:14" s="4" customFormat="1" ht="12.75" hidden="1">
      <c r="A132" s="17" t="s">
        <v>230</v>
      </c>
      <c r="B132" s="31" t="s">
        <v>129</v>
      </c>
      <c r="C132" s="31" t="s">
        <v>231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6.25" hidden="1">
      <c r="A133" s="17" t="s">
        <v>170</v>
      </c>
      <c r="B133" s="31" t="s">
        <v>129</v>
      </c>
      <c r="C133" s="31" t="s">
        <v>232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167</v>
      </c>
      <c r="B134" s="31" t="s">
        <v>129</v>
      </c>
      <c r="C134" s="31" t="s">
        <v>232</v>
      </c>
      <c r="D134" s="31" t="s">
        <v>168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225</v>
      </c>
      <c r="B135" s="31" t="s">
        <v>129</v>
      </c>
      <c r="C135" s="31" t="s">
        <v>233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170</v>
      </c>
      <c r="B136" s="31" t="s">
        <v>129</v>
      </c>
      <c r="C136" s="31" t="s">
        <v>233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357</v>
      </c>
      <c r="B137" s="31" t="s">
        <v>129</v>
      </c>
      <c r="C137" s="31" t="s">
        <v>233</v>
      </c>
      <c r="D137" s="31" t="s">
        <v>145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6.25">
      <c r="A138" s="25" t="s">
        <v>118</v>
      </c>
      <c r="B138" s="31" t="s">
        <v>169</v>
      </c>
      <c r="C138" s="31" t="s">
        <v>73</v>
      </c>
      <c r="D138" s="31" t="s">
        <v>58</v>
      </c>
      <c r="E138" s="90">
        <v>19470.27</v>
      </c>
      <c r="F138" s="32">
        <v>3011.8</v>
      </c>
      <c r="G138" s="32"/>
      <c r="H138" s="85">
        <f t="shared" si="4"/>
        <v>15.468712041486842</v>
      </c>
      <c r="I138" s="14"/>
      <c r="J138" s="90">
        <v>4890</v>
      </c>
      <c r="K138" s="90">
        <v>0</v>
      </c>
      <c r="L138" s="32"/>
      <c r="M138" s="86">
        <f t="shared" si="5"/>
        <v>0</v>
      </c>
      <c r="N138" s="32"/>
    </row>
    <row r="139" spans="1:14" s="4" customFormat="1" ht="26.25" hidden="1">
      <c r="A139" s="17" t="s">
        <v>28</v>
      </c>
      <c r="B139" s="31" t="s">
        <v>169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1"/>
      <c r="K139" s="101"/>
      <c r="L139" s="46"/>
      <c r="M139" s="32"/>
      <c r="N139" s="32"/>
    </row>
    <row r="140" spans="1:14" s="4" customFormat="1" ht="26.25" hidden="1">
      <c r="A140" s="16" t="s">
        <v>139</v>
      </c>
      <c r="B140" s="31" t="s">
        <v>169</v>
      </c>
      <c r="C140" s="31" t="s">
        <v>29</v>
      </c>
      <c r="D140" s="31" t="s">
        <v>140</v>
      </c>
      <c r="E140" s="46">
        <f>5184.1+1452.9</f>
        <v>6637</v>
      </c>
      <c r="F140" s="46"/>
      <c r="G140" s="46">
        <v>6637</v>
      </c>
      <c r="H140" s="75"/>
      <c r="I140" s="52"/>
      <c r="J140" s="101"/>
      <c r="K140" s="101"/>
      <c r="L140" s="46"/>
      <c r="M140" s="32"/>
      <c r="N140" s="32"/>
    </row>
    <row r="141" spans="1:14" s="4" customFormat="1" ht="26.25" hidden="1">
      <c r="A141" s="17" t="s">
        <v>311</v>
      </c>
      <c r="B141" s="31" t="s">
        <v>169</v>
      </c>
      <c r="C141" s="31" t="s">
        <v>312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139</v>
      </c>
      <c r="B142" s="31" t="s">
        <v>169</v>
      </c>
      <c r="C142" s="31" t="s">
        <v>312</v>
      </c>
      <c r="D142" s="31" t="s">
        <v>140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272</v>
      </c>
      <c r="B143" s="31" t="s">
        <v>169</v>
      </c>
      <c r="C143" s="31" t="s">
        <v>273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139</v>
      </c>
      <c r="B144" s="31" t="s">
        <v>169</v>
      </c>
      <c r="C144" s="31" t="s">
        <v>273</v>
      </c>
      <c r="D144" s="31" t="s">
        <v>140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169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169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357</v>
      </c>
      <c r="B147" s="31" t="s">
        <v>169</v>
      </c>
      <c r="C147" s="31" t="s">
        <v>39</v>
      </c>
      <c r="D147" s="31" t="s">
        <v>145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210</v>
      </c>
      <c r="B148" s="31" t="s">
        <v>169</v>
      </c>
      <c r="C148" s="31" t="s">
        <v>211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285</v>
      </c>
      <c r="B149" s="31" t="s">
        <v>169</v>
      </c>
      <c r="C149" s="31" t="s">
        <v>286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139</v>
      </c>
      <c r="B150" s="31" t="s">
        <v>169</v>
      </c>
      <c r="C150" s="31" t="s">
        <v>286</v>
      </c>
      <c r="D150" s="31" t="s">
        <v>140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28076.300000000003</v>
      </c>
      <c r="F151" s="92">
        <f>F154+F153+F152</f>
        <v>1970</v>
      </c>
      <c r="G151" s="82">
        <f>F151/F323*100</f>
        <v>9.700085183489174</v>
      </c>
      <c r="H151" s="80">
        <f>F151/E151*100</f>
        <v>7.016594066882032</v>
      </c>
      <c r="I151" s="36"/>
      <c r="J151" s="92">
        <f>J154+J153+J152</f>
        <v>34038.2</v>
      </c>
      <c r="K151" s="92">
        <f>K154+K153+K152</f>
        <v>2841.2</v>
      </c>
      <c r="L151" s="82">
        <f>K151/K323*100</f>
        <v>10.739624952277993</v>
      </c>
      <c r="M151" s="82">
        <f>K151/J151*100</f>
        <v>8.34709238443866</v>
      </c>
      <c r="N151" s="80">
        <f>F151/K151*100</f>
        <v>69.3368999014501</v>
      </c>
    </row>
    <row r="152" spans="1:14" s="4" customFormat="1" ht="12.75">
      <c r="A152" s="25" t="s">
        <v>365</v>
      </c>
      <c r="B152" s="31" t="s">
        <v>366</v>
      </c>
      <c r="C152" s="31" t="s">
        <v>73</v>
      </c>
      <c r="D152" s="31" t="s">
        <v>58</v>
      </c>
      <c r="E152" s="32">
        <v>7281.9</v>
      </c>
      <c r="F152" s="90">
        <v>736.8</v>
      </c>
      <c r="G152" s="82"/>
      <c r="H152" s="80"/>
      <c r="I152" s="36"/>
      <c r="J152" s="90">
        <v>4821.2</v>
      </c>
      <c r="K152" s="90">
        <v>1088.8</v>
      </c>
      <c r="L152" s="47"/>
      <c r="M152" s="47"/>
      <c r="N152" s="84"/>
    </row>
    <row r="153" spans="1:14" s="4" customFormat="1" ht="12.75">
      <c r="A153" s="25" t="s">
        <v>368</v>
      </c>
      <c r="B153" s="31" t="s">
        <v>369</v>
      </c>
      <c r="C153" s="31" t="s">
        <v>73</v>
      </c>
      <c r="D153" s="31" t="s">
        <v>58</v>
      </c>
      <c r="E153" s="32">
        <v>0</v>
      </c>
      <c r="F153" s="32">
        <v>0</v>
      </c>
      <c r="G153" s="82"/>
      <c r="H153" s="80"/>
      <c r="I153" s="36"/>
      <c r="J153" s="90">
        <v>0</v>
      </c>
      <c r="K153" s="90">
        <v>0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20794.4</v>
      </c>
      <c r="F154" s="32">
        <v>1233.2</v>
      </c>
      <c r="G154" s="32"/>
      <c r="H154" s="13"/>
      <c r="I154" s="14"/>
      <c r="J154" s="90">
        <v>29217</v>
      </c>
      <c r="K154" s="90">
        <v>1752.4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139</v>
      </c>
      <c r="B157" s="31" t="s">
        <v>15</v>
      </c>
      <c r="C157" s="31" t="s">
        <v>48</v>
      </c>
      <c r="D157" s="31" t="s">
        <v>140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139</v>
      </c>
      <c r="B159" s="31" t="s">
        <v>15</v>
      </c>
      <c r="C159" s="31" t="s">
        <v>18</v>
      </c>
      <c r="D159" s="31" t="s">
        <v>140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137</v>
      </c>
      <c r="B160" s="31" t="s">
        <v>171</v>
      </c>
      <c r="C160" s="31" t="s">
        <v>138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171</v>
      </c>
      <c r="C161" s="31" t="s">
        <v>141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332</v>
      </c>
      <c r="B162" s="31" t="s">
        <v>171</v>
      </c>
      <c r="C162" s="31" t="s">
        <v>236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139</v>
      </c>
      <c r="B163" s="31" t="s">
        <v>171</v>
      </c>
      <c r="C163" s="31" t="s">
        <v>236</v>
      </c>
      <c r="D163" s="31" t="s">
        <v>140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329</v>
      </c>
      <c r="B164" s="31" t="s">
        <v>171</v>
      </c>
      <c r="C164" s="31" t="s">
        <v>237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139</v>
      </c>
      <c r="B165" s="31" t="s">
        <v>171</v>
      </c>
      <c r="C165" s="31" t="s">
        <v>237</v>
      </c>
      <c r="D165" s="31" t="s">
        <v>140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330</v>
      </c>
      <c r="B166" s="31" t="s">
        <v>171</v>
      </c>
      <c r="C166" s="31" t="s">
        <v>238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139</v>
      </c>
      <c r="B167" s="31" t="s">
        <v>171</v>
      </c>
      <c r="C167" s="31" t="s">
        <v>238</v>
      </c>
      <c r="D167" s="31" t="s">
        <v>140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331</v>
      </c>
      <c r="B168" s="31" t="s">
        <v>171</v>
      </c>
      <c r="C168" s="31" t="s">
        <v>235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139</v>
      </c>
      <c r="B169" s="31" t="s">
        <v>171</v>
      </c>
      <c r="C169" s="31" t="s">
        <v>235</v>
      </c>
      <c r="D169" s="31" t="s">
        <v>140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326</v>
      </c>
      <c r="B170" s="31" t="s">
        <v>171</v>
      </c>
      <c r="C170" s="31" t="s">
        <v>239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139</v>
      </c>
      <c r="B171" s="31" t="s">
        <v>171</v>
      </c>
      <c r="C171" s="31" t="s">
        <v>239</v>
      </c>
      <c r="D171" s="31" t="s">
        <v>140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210</v>
      </c>
      <c r="B172" s="12" t="s">
        <v>176</v>
      </c>
      <c r="C172" s="12" t="s">
        <v>211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301</v>
      </c>
      <c r="B173" s="12" t="s">
        <v>176</v>
      </c>
      <c r="C173" s="12" t="s">
        <v>302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176</v>
      </c>
      <c r="C174" s="12" t="s">
        <v>302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1500</v>
      </c>
      <c r="F175" s="35">
        <f>F176</f>
        <v>375</v>
      </c>
      <c r="G175" s="81">
        <f>F175/F323*100</f>
        <v>1.846462915638802</v>
      </c>
      <c r="H175" s="80">
        <f>F175/E175*100</f>
        <v>25</v>
      </c>
      <c r="I175" s="36"/>
      <c r="J175" s="93">
        <f>J176</f>
        <v>2531</v>
      </c>
      <c r="K175" s="93">
        <f>K176</f>
        <v>773</v>
      </c>
      <c r="L175" s="81">
        <f>K175/K323*100</f>
        <v>2.9219097874527975</v>
      </c>
      <c r="M175" s="81">
        <f>K175/J175*100</f>
        <v>30.541288028447255</v>
      </c>
      <c r="N175" s="80">
        <f>F175/K175*100</f>
        <v>48.51228978007762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1500</v>
      </c>
      <c r="F176" s="13">
        <v>375</v>
      </c>
      <c r="G176" s="13"/>
      <c r="H176" s="85">
        <f aca="true" t="shared" si="7" ref="H176:H198">F176/E176*100</f>
        <v>25</v>
      </c>
      <c r="I176" s="14"/>
      <c r="J176" s="89">
        <v>2531</v>
      </c>
      <c r="K176" s="89">
        <v>773</v>
      </c>
      <c r="L176" s="13"/>
      <c r="M176" s="86">
        <f aca="true" t="shared" si="8" ref="M176:M198">K176/J176*100</f>
        <v>30.541288028447255</v>
      </c>
      <c r="N176" s="13"/>
    </row>
    <row r="177" spans="1:14" s="4" customFormat="1" ht="26.2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134</v>
      </c>
      <c r="B178" s="12" t="s">
        <v>62</v>
      </c>
      <c r="C178" s="12" t="s">
        <v>190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166</v>
      </c>
      <c r="B179" s="12" t="s">
        <v>62</v>
      </c>
      <c r="C179" s="12" t="s">
        <v>190</v>
      </c>
      <c r="D179" s="12" t="s">
        <v>165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91</v>
      </c>
      <c r="B180" s="12" t="s">
        <v>62</v>
      </c>
      <c r="C180" s="12" t="s">
        <v>274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166</v>
      </c>
      <c r="B181" s="12" t="s">
        <v>62</v>
      </c>
      <c r="C181" s="12" t="s">
        <v>274</v>
      </c>
      <c r="D181" s="12" t="s">
        <v>165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333</v>
      </c>
      <c r="B182" s="12" t="s">
        <v>62</v>
      </c>
      <c r="C182" s="12" t="s">
        <v>275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166</v>
      </c>
      <c r="B183" s="12" t="s">
        <v>62</v>
      </c>
      <c r="C183" s="12" t="s">
        <v>275</v>
      </c>
      <c r="D183" s="12" t="s">
        <v>165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334</v>
      </c>
      <c r="B184" s="12" t="s">
        <v>62</v>
      </c>
      <c r="C184" s="12" t="s">
        <v>276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166</v>
      </c>
      <c r="B185" s="12" t="s">
        <v>62</v>
      </c>
      <c r="C185" s="12" t="s">
        <v>276</v>
      </c>
      <c r="D185" s="12" t="s">
        <v>165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335</v>
      </c>
      <c r="B186" s="12" t="s">
        <v>62</v>
      </c>
      <c r="C186" s="12" t="s">
        <v>277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166</v>
      </c>
      <c r="B187" s="12" t="s">
        <v>62</v>
      </c>
      <c r="C187" s="12" t="s">
        <v>277</v>
      </c>
      <c r="D187" s="12" t="s">
        <v>165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242</v>
      </c>
      <c r="B188" s="12" t="s">
        <v>62</v>
      </c>
      <c r="C188" s="12" t="s">
        <v>278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166</v>
      </c>
      <c r="B189" s="12" t="s">
        <v>62</v>
      </c>
      <c r="C189" s="12" t="s">
        <v>278</v>
      </c>
      <c r="D189" s="12" t="s">
        <v>165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166</v>
      </c>
      <c r="B192" s="12" t="s">
        <v>62</v>
      </c>
      <c r="C192" s="12" t="s">
        <v>25</v>
      </c>
      <c r="D192" s="12" t="s">
        <v>165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210</v>
      </c>
      <c r="B193" s="12" t="s">
        <v>62</v>
      </c>
      <c r="C193" s="12" t="s">
        <v>211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289</v>
      </c>
      <c r="B194" s="24" t="s">
        <v>62</v>
      </c>
      <c r="C194" s="24" t="s">
        <v>291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6"/>
      <c r="K194" s="96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292</v>
      </c>
      <c r="B195" s="24" t="s">
        <v>62</v>
      </c>
      <c r="C195" s="24" t="s">
        <v>293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6"/>
      <c r="K195" s="96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166</v>
      </c>
      <c r="B196" s="24" t="s">
        <v>62</v>
      </c>
      <c r="C196" s="24" t="s">
        <v>293</v>
      </c>
      <c r="D196" s="24" t="s">
        <v>165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6"/>
      <c r="K196" s="96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287</v>
      </c>
      <c r="B197" s="24" t="s">
        <v>62</v>
      </c>
      <c r="C197" s="24" t="s">
        <v>288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6"/>
      <c r="K197" s="96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166</v>
      </c>
      <c r="B198" s="24" t="s">
        <v>62</v>
      </c>
      <c r="C198" s="24" t="s">
        <v>288</v>
      </c>
      <c r="D198" s="24" t="s">
        <v>165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6"/>
      <c r="K198" s="96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191</v>
      </c>
      <c r="B199" s="12" t="s">
        <v>96</v>
      </c>
      <c r="C199" s="12" t="s">
        <v>192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8.75" hidden="1">
      <c r="A200" s="58" t="s">
        <v>201</v>
      </c>
      <c r="B200" s="12" t="s">
        <v>96</v>
      </c>
      <c r="C200" s="12" t="s">
        <v>193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194</v>
      </c>
      <c r="B201" s="12" t="s">
        <v>96</v>
      </c>
      <c r="C201" s="12" t="s">
        <v>193</v>
      </c>
      <c r="D201" s="12" t="s">
        <v>195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66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6.25" hidden="1">
      <c r="A203" s="17" t="s">
        <v>91</v>
      </c>
      <c r="B203" s="12" t="s">
        <v>96</v>
      </c>
      <c r="C203" s="12" t="s">
        <v>185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336</v>
      </c>
      <c r="B204" s="31" t="s">
        <v>96</v>
      </c>
      <c r="C204" s="31" t="s">
        <v>248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248</v>
      </c>
      <c r="D205" s="31" t="s">
        <v>165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8.75" hidden="1">
      <c r="A206" s="22" t="s">
        <v>337</v>
      </c>
      <c r="B206" s="31" t="s">
        <v>96</v>
      </c>
      <c r="C206" s="31" t="s">
        <v>247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6.25" hidden="1">
      <c r="A207" s="22" t="s">
        <v>91</v>
      </c>
      <c r="B207" s="31" t="s">
        <v>96</v>
      </c>
      <c r="C207" s="31" t="s">
        <v>247</v>
      </c>
      <c r="D207" s="31" t="s">
        <v>165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338</v>
      </c>
      <c r="B208" s="31" t="s">
        <v>96</v>
      </c>
      <c r="C208" s="31" t="s">
        <v>246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166</v>
      </c>
      <c r="B209" s="31" t="s">
        <v>96</v>
      </c>
      <c r="C209" s="31" t="s">
        <v>246</v>
      </c>
      <c r="D209" s="31" t="s">
        <v>165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2.25" hidden="1">
      <c r="A210" s="22" t="s">
        <v>339</v>
      </c>
      <c r="B210" s="31" t="s">
        <v>96</v>
      </c>
      <c r="C210" s="31" t="s">
        <v>245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166</v>
      </c>
      <c r="B211" s="31" t="s">
        <v>96</v>
      </c>
      <c r="C211" s="31" t="s">
        <v>245</v>
      </c>
      <c r="D211" s="31" t="s">
        <v>165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6.25" hidden="1">
      <c r="A212" s="17" t="s">
        <v>354</v>
      </c>
      <c r="B212" s="31" t="s">
        <v>96</v>
      </c>
      <c r="C212" s="31" t="s">
        <v>244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166</v>
      </c>
      <c r="B213" s="31" t="s">
        <v>96</v>
      </c>
      <c r="C213" s="31" t="s">
        <v>244</v>
      </c>
      <c r="D213" s="31" t="s">
        <v>165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78.75" hidden="1">
      <c r="A214" s="17" t="s">
        <v>316</v>
      </c>
      <c r="B214" s="31" t="s">
        <v>96</v>
      </c>
      <c r="C214" s="31" t="s">
        <v>243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166</v>
      </c>
      <c r="B215" s="31" t="s">
        <v>96</v>
      </c>
      <c r="C215" s="31" t="s">
        <v>243</v>
      </c>
      <c r="D215" s="31" t="s">
        <v>165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210</v>
      </c>
      <c r="B216" s="31" t="s">
        <v>96</v>
      </c>
      <c r="C216" s="31" t="s">
        <v>211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2.5" hidden="1">
      <c r="A217" s="17" t="s">
        <v>289</v>
      </c>
      <c r="B217" s="31" t="s">
        <v>96</v>
      </c>
      <c r="C217" s="31" t="s">
        <v>291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294</v>
      </c>
      <c r="B218" s="31" t="s">
        <v>96</v>
      </c>
      <c r="C218" s="31" t="s">
        <v>296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166</v>
      </c>
      <c r="B219" s="31" t="s">
        <v>96</v>
      </c>
      <c r="C219" s="31" t="s">
        <v>296</v>
      </c>
      <c r="D219" s="31" t="s">
        <v>165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295</v>
      </c>
      <c r="B220" s="31" t="s">
        <v>96</v>
      </c>
      <c r="C220" s="31" t="s">
        <v>297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166</v>
      </c>
      <c r="B221" s="31" t="s">
        <v>96</v>
      </c>
      <c r="C221" s="31" t="s">
        <v>297</v>
      </c>
      <c r="D221" s="31" t="s">
        <v>165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6.25" hidden="1">
      <c r="A222" s="17" t="s">
        <v>290</v>
      </c>
      <c r="B222" s="31" t="s">
        <v>96</v>
      </c>
      <c r="C222" s="31" t="s">
        <v>298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166</v>
      </c>
      <c r="B223" s="31" t="s">
        <v>96</v>
      </c>
      <c r="C223" s="31" t="s">
        <v>298</v>
      </c>
      <c r="D223" s="31" t="s">
        <v>165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26.25">
      <c r="A224" s="33" t="s">
        <v>99</v>
      </c>
      <c r="B224" s="7" t="s">
        <v>100</v>
      </c>
      <c r="C224" s="7" t="s">
        <v>73</v>
      </c>
      <c r="D224" s="7" t="s">
        <v>58</v>
      </c>
      <c r="E224" s="47">
        <f>E225</f>
        <v>16870.4</v>
      </c>
      <c r="F224" s="47">
        <f>F225</f>
        <v>5134.4</v>
      </c>
      <c r="G224" s="82">
        <f>F224/F323*100</f>
        <v>25.28127785081564</v>
      </c>
      <c r="H224" s="80">
        <f>F224/E224*100</f>
        <v>30.43437025796661</v>
      </c>
      <c r="I224" s="36"/>
      <c r="J224" s="47">
        <f>J225</f>
        <v>40083.5</v>
      </c>
      <c r="K224" s="47">
        <f>K225</f>
        <v>5418.3</v>
      </c>
      <c r="L224" s="82">
        <f>K224/K323*100</f>
        <v>20.480962226850576</v>
      </c>
      <c r="M224" s="82">
        <f>K224/J224*100</f>
        <v>13.517532151633466</v>
      </c>
      <c r="N224" s="80">
        <f>F224/K224*100</f>
        <v>94.76034918701437</v>
      </c>
    </row>
    <row r="225" spans="1:14" s="4" customFormat="1" ht="12.75">
      <c r="A225" s="25" t="s">
        <v>101</v>
      </c>
      <c r="B225" s="31" t="s">
        <v>102</v>
      </c>
      <c r="C225" s="31" t="s">
        <v>73</v>
      </c>
      <c r="D225" s="31" t="s">
        <v>58</v>
      </c>
      <c r="E225" s="32">
        <v>16870.4</v>
      </c>
      <c r="F225" s="90">
        <v>5134.4</v>
      </c>
      <c r="G225" s="32"/>
      <c r="H225" s="85">
        <f aca="true" t="shared" si="10" ref="H225:H270">F225/E225*100</f>
        <v>30.43437025796661</v>
      </c>
      <c r="I225" s="14"/>
      <c r="J225" s="90">
        <v>40083.5</v>
      </c>
      <c r="K225" s="90">
        <v>5418.3</v>
      </c>
      <c r="L225" s="32"/>
      <c r="M225" s="87">
        <f aca="true" t="shared" si="11" ref="M225:M270">K225/J225*100</f>
        <v>13.517532151633466</v>
      </c>
      <c r="N225" s="32"/>
    </row>
    <row r="226" spans="1:14" s="4" customFormat="1" ht="26.25" hidden="1">
      <c r="A226" s="17" t="s">
        <v>103</v>
      </c>
      <c r="B226" s="12" t="s">
        <v>102</v>
      </c>
      <c r="C226" s="12" t="s">
        <v>104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91</v>
      </c>
      <c r="B227" s="37" t="s">
        <v>102</v>
      </c>
      <c r="C227" s="37" t="s">
        <v>178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7"/>
      <c r="K227" s="97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177</v>
      </c>
      <c r="B228" s="37" t="s">
        <v>102</v>
      </c>
      <c r="C228" s="37" t="s">
        <v>179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7"/>
      <c r="K228" s="97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166</v>
      </c>
      <c r="B229" s="37" t="s">
        <v>102</v>
      </c>
      <c r="C229" s="37" t="s">
        <v>179</v>
      </c>
      <c r="D229" s="37" t="s">
        <v>165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7"/>
      <c r="K229" s="97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340</v>
      </c>
      <c r="B230" s="37" t="s">
        <v>102</v>
      </c>
      <c r="C230" s="37" t="s">
        <v>252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7"/>
      <c r="K230" s="97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166</v>
      </c>
      <c r="B231" s="37" t="s">
        <v>102</v>
      </c>
      <c r="C231" s="37" t="s">
        <v>252</v>
      </c>
      <c r="D231" s="37" t="s">
        <v>165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7"/>
      <c r="K231" s="97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341</v>
      </c>
      <c r="B232" s="37" t="s">
        <v>102</v>
      </c>
      <c r="C232" s="37" t="s">
        <v>251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98"/>
      <c r="K232" s="98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166</v>
      </c>
      <c r="B233" s="37" t="s">
        <v>102</v>
      </c>
      <c r="C233" s="37" t="s">
        <v>251</v>
      </c>
      <c r="D233" s="37" t="s">
        <v>165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98"/>
      <c r="K233" s="98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342</v>
      </c>
      <c r="B234" s="37" t="s">
        <v>102</v>
      </c>
      <c r="C234" s="37" t="s">
        <v>250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7"/>
      <c r="K234" s="97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166</v>
      </c>
      <c r="B235" s="37" t="s">
        <v>102</v>
      </c>
      <c r="C235" s="37" t="s">
        <v>250</v>
      </c>
      <c r="D235" s="37" t="s">
        <v>165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7"/>
      <c r="K235" s="97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343</v>
      </c>
      <c r="B236" s="37" t="s">
        <v>102</v>
      </c>
      <c r="C236" s="37" t="s">
        <v>249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7"/>
      <c r="K236" s="97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166</v>
      </c>
      <c r="B237" s="37" t="s">
        <v>102</v>
      </c>
      <c r="C237" s="37" t="s">
        <v>249</v>
      </c>
      <c r="D237" s="37" t="s">
        <v>165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7"/>
      <c r="K237" s="97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180</v>
      </c>
      <c r="B238" s="37" t="s">
        <v>102</v>
      </c>
      <c r="C238" s="60" t="s">
        <v>351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7"/>
      <c r="K238" s="97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166</v>
      </c>
      <c r="B239" s="37" t="s">
        <v>102</v>
      </c>
      <c r="C239" s="60" t="s">
        <v>351</v>
      </c>
      <c r="D239" s="37" t="s">
        <v>165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7"/>
      <c r="K239" s="97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102</v>
      </c>
      <c r="C240" s="11" t="s">
        <v>105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91</v>
      </c>
      <c r="B241" s="20" t="s">
        <v>102</v>
      </c>
      <c r="C241" s="20" t="s">
        <v>181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182</v>
      </c>
      <c r="B242" s="20" t="s">
        <v>102</v>
      </c>
      <c r="C242" s="20" t="s">
        <v>183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166</v>
      </c>
      <c r="B243" s="20" t="s">
        <v>102</v>
      </c>
      <c r="C243" s="20" t="s">
        <v>183</v>
      </c>
      <c r="D243" s="20" t="s">
        <v>165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344</v>
      </c>
      <c r="B244" s="20" t="s">
        <v>102</v>
      </c>
      <c r="C244" s="20" t="s">
        <v>256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166</v>
      </c>
      <c r="B245" s="20" t="s">
        <v>102</v>
      </c>
      <c r="C245" s="20" t="s">
        <v>256</v>
      </c>
      <c r="D245" s="20" t="s">
        <v>165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345</v>
      </c>
      <c r="B246" s="20" t="s">
        <v>102</v>
      </c>
      <c r="C246" s="20" t="s">
        <v>255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166</v>
      </c>
      <c r="B247" s="20" t="s">
        <v>102</v>
      </c>
      <c r="C247" s="20" t="s">
        <v>255</v>
      </c>
      <c r="D247" s="20" t="s">
        <v>165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346</v>
      </c>
      <c r="B248" s="20" t="s">
        <v>102</v>
      </c>
      <c r="C248" s="20" t="s">
        <v>254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166</v>
      </c>
      <c r="B249" s="20" t="s">
        <v>102</v>
      </c>
      <c r="C249" s="20" t="s">
        <v>254</v>
      </c>
      <c r="D249" s="20" t="s">
        <v>165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347</v>
      </c>
      <c r="B250" s="20" t="s">
        <v>102</v>
      </c>
      <c r="C250" s="20" t="s">
        <v>253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166</v>
      </c>
      <c r="B251" s="20" t="s">
        <v>102</v>
      </c>
      <c r="C251" s="20" t="s">
        <v>253</v>
      </c>
      <c r="D251" s="20" t="s">
        <v>165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184</v>
      </c>
      <c r="B252" s="20" t="s">
        <v>102</v>
      </c>
      <c r="C252" s="50" t="s">
        <v>350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166</v>
      </c>
      <c r="B253" s="20" t="s">
        <v>102</v>
      </c>
      <c r="C253" s="50" t="s">
        <v>350</v>
      </c>
      <c r="D253" s="20" t="s">
        <v>165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19</v>
      </c>
      <c r="B254" s="20" t="s">
        <v>102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26</v>
      </c>
      <c r="B255" s="20" t="s">
        <v>102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166</v>
      </c>
      <c r="B256" s="20" t="s">
        <v>102</v>
      </c>
      <c r="C256" s="50" t="s">
        <v>27</v>
      </c>
      <c r="D256" s="20" t="s">
        <v>165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108</v>
      </c>
      <c r="B257" s="20" t="s">
        <v>102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144</v>
      </c>
      <c r="B258" s="20" t="s">
        <v>102</v>
      </c>
      <c r="C258" s="50" t="s">
        <v>21</v>
      </c>
      <c r="D258" s="20" t="s">
        <v>145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210</v>
      </c>
      <c r="B259" s="31" t="s">
        <v>102</v>
      </c>
      <c r="C259" s="31" t="s">
        <v>211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5"/>
      <c r="K259" s="95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279</v>
      </c>
      <c r="B260" s="31" t="s">
        <v>102</v>
      </c>
      <c r="C260" s="31" t="s">
        <v>280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5"/>
      <c r="K260" s="95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281</v>
      </c>
      <c r="B261" s="31" t="s">
        <v>102</v>
      </c>
      <c r="C261" s="31" t="s">
        <v>283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5"/>
      <c r="K261" s="95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166</v>
      </c>
      <c r="B262" s="31" t="s">
        <v>102</v>
      </c>
      <c r="C262" s="31" t="s">
        <v>283</v>
      </c>
      <c r="D262" s="20" t="s">
        <v>165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5"/>
      <c r="K262" s="95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282</v>
      </c>
      <c r="B263" s="31" t="s">
        <v>102</v>
      </c>
      <c r="C263" s="31" t="s">
        <v>284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5"/>
      <c r="K263" s="95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166</v>
      </c>
      <c r="B264" s="31" t="s">
        <v>102</v>
      </c>
      <c r="C264" s="31" t="s">
        <v>284</v>
      </c>
      <c r="D264" s="20" t="s">
        <v>165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5"/>
      <c r="K264" s="95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214</v>
      </c>
      <c r="B265" s="20" t="s">
        <v>106</v>
      </c>
      <c r="C265" s="20" t="s">
        <v>107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317</v>
      </c>
      <c r="B266" s="20" t="s">
        <v>106</v>
      </c>
      <c r="C266" s="20" t="s">
        <v>215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167</v>
      </c>
      <c r="B267" s="20" t="s">
        <v>106</v>
      </c>
      <c r="C267" s="20" t="s">
        <v>215</v>
      </c>
      <c r="D267" s="20" t="s">
        <v>168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202</v>
      </c>
      <c r="B268" s="20" t="s">
        <v>109</v>
      </c>
      <c r="C268" s="20" t="s">
        <v>110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108</v>
      </c>
      <c r="B269" s="20" t="s">
        <v>109</v>
      </c>
      <c r="C269" s="20" t="s">
        <v>212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167</v>
      </c>
      <c r="B270" s="20" t="s">
        <v>109</v>
      </c>
      <c r="C270" s="20" t="s">
        <v>212</v>
      </c>
      <c r="D270" s="20" t="s">
        <v>168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97</v>
      </c>
      <c r="B271" s="12" t="s">
        <v>133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6.25" hidden="1">
      <c r="A272" s="17" t="s">
        <v>91</v>
      </c>
      <c r="B272" s="12" t="s">
        <v>133</v>
      </c>
      <c r="C272" s="12" t="s">
        <v>185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8.75" hidden="1">
      <c r="A273" s="22" t="s">
        <v>348</v>
      </c>
      <c r="B273" s="31" t="s">
        <v>133</v>
      </c>
      <c r="C273" s="31" t="s">
        <v>186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166</v>
      </c>
      <c r="B274" s="31" t="s">
        <v>133</v>
      </c>
      <c r="C274" s="31" t="s">
        <v>186</v>
      </c>
      <c r="D274" s="31" t="s">
        <v>165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92.25" hidden="1">
      <c r="A275" s="22" t="s">
        <v>339</v>
      </c>
      <c r="B275" s="31" t="s">
        <v>133</v>
      </c>
      <c r="C275" s="31" t="s">
        <v>245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166</v>
      </c>
      <c r="B276" s="31" t="s">
        <v>133</v>
      </c>
      <c r="C276" s="31" t="s">
        <v>245</v>
      </c>
      <c r="D276" s="31" t="s">
        <v>165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78.75" hidden="1">
      <c r="A277" s="17" t="s">
        <v>316</v>
      </c>
      <c r="B277" s="31" t="s">
        <v>133</v>
      </c>
      <c r="C277" s="51" t="s">
        <v>243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166</v>
      </c>
      <c r="B278" s="31" t="s">
        <v>133</v>
      </c>
      <c r="C278" s="51" t="s">
        <v>243</v>
      </c>
      <c r="D278" s="31" t="s">
        <v>165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6.25" hidden="1">
      <c r="A279" s="17" t="s">
        <v>115</v>
      </c>
      <c r="B279" s="11" t="s">
        <v>2</v>
      </c>
      <c r="C279" s="11" t="s">
        <v>113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6.25" hidden="1">
      <c r="A280" s="28" t="s">
        <v>91</v>
      </c>
      <c r="B280" s="12" t="s">
        <v>2</v>
      </c>
      <c r="C280" s="12" t="s">
        <v>197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6.25" hidden="1">
      <c r="A281" s="17" t="s">
        <v>358</v>
      </c>
      <c r="B281" s="12" t="s">
        <v>2</v>
      </c>
      <c r="C281" s="12" t="s">
        <v>359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166</v>
      </c>
      <c r="B282" s="12" t="s">
        <v>2</v>
      </c>
      <c r="C282" s="12" t="s">
        <v>359</v>
      </c>
      <c r="D282" s="12" t="s">
        <v>165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114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198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166</v>
      </c>
      <c r="B286" s="31" t="s">
        <v>2</v>
      </c>
      <c r="C286" s="31" t="s">
        <v>1</v>
      </c>
      <c r="D286" s="31" t="s">
        <v>165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2.5" hidden="1">
      <c r="A287" s="17" t="s">
        <v>137</v>
      </c>
      <c r="B287" s="31" t="s">
        <v>213</v>
      </c>
      <c r="C287" s="31" t="s">
        <v>138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213</v>
      </c>
      <c r="C288" s="31" t="s">
        <v>141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23" t="s">
        <v>326</v>
      </c>
      <c r="B289" s="31" t="s">
        <v>213</v>
      </c>
      <c r="C289" s="31" t="s">
        <v>239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139</v>
      </c>
      <c r="B290" s="31" t="s">
        <v>213</v>
      </c>
      <c r="C290" s="31" t="s">
        <v>239</v>
      </c>
      <c r="D290" s="31" t="s">
        <v>140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17" t="s">
        <v>111</v>
      </c>
      <c r="B291" s="31" t="s">
        <v>213</v>
      </c>
      <c r="C291" s="31" t="s">
        <v>112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91</v>
      </c>
      <c r="B292" s="31" t="s">
        <v>213</v>
      </c>
      <c r="C292" s="31" t="s">
        <v>196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9" hidden="1">
      <c r="A293" s="17" t="s">
        <v>199</v>
      </c>
      <c r="B293" s="31" t="s">
        <v>213</v>
      </c>
      <c r="C293" s="51" t="s">
        <v>349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166</v>
      </c>
      <c r="B294" s="31" t="s">
        <v>213</v>
      </c>
      <c r="C294" s="51" t="s">
        <v>349</v>
      </c>
      <c r="D294" s="31" t="s">
        <v>165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210</v>
      </c>
      <c r="B295" s="31" t="s">
        <v>213</v>
      </c>
      <c r="C295" s="51" t="s">
        <v>211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2.5" hidden="1">
      <c r="A296" s="17" t="s">
        <v>303</v>
      </c>
      <c r="B296" s="31" t="s">
        <v>213</v>
      </c>
      <c r="C296" s="31" t="s">
        <v>304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305</v>
      </c>
      <c r="B297" s="31" t="s">
        <v>213</v>
      </c>
      <c r="C297" s="31" t="s">
        <v>306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166</v>
      </c>
      <c r="B298" s="31" t="s">
        <v>213</v>
      </c>
      <c r="C298" s="31" t="s">
        <v>306</v>
      </c>
      <c r="D298" s="31" t="s">
        <v>165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307</v>
      </c>
      <c r="B299" s="31" t="s">
        <v>213</v>
      </c>
      <c r="C299" s="31" t="s">
        <v>308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166</v>
      </c>
      <c r="B300" s="31" t="s">
        <v>213</v>
      </c>
      <c r="C300" s="31" t="s">
        <v>308</v>
      </c>
      <c r="D300" s="31" t="s">
        <v>165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309</v>
      </c>
      <c r="B301" s="31" t="s">
        <v>213</v>
      </c>
      <c r="C301" s="31" t="s">
        <v>310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166</v>
      </c>
      <c r="B302" s="31" t="s">
        <v>213</v>
      </c>
      <c r="C302" s="31" t="s">
        <v>310</v>
      </c>
      <c r="D302" s="31" t="s">
        <v>165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116</v>
      </c>
      <c r="C303" s="63" t="s">
        <v>73</v>
      </c>
      <c r="D303" s="63" t="s">
        <v>58</v>
      </c>
      <c r="E303" s="64">
        <f>E304</f>
        <v>789</v>
      </c>
      <c r="F303" s="64">
        <f>F304</f>
        <v>129.5</v>
      </c>
      <c r="G303" s="83">
        <f>F303/F323*100</f>
        <v>0.637645193533933</v>
      </c>
      <c r="H303" s="80">
        <f>F303/E303*100</f>
        <v>16.413181242078583</v>
      </c>
      <c r="I303" s="65"/>
      <c r="J303" s="64">
        <f>J304</f>
        <v>549</v>
      </c>
      <c r="K303" s="64">
        <f>K304</f>
        <v>73.1</v>
      </c>
      <c r="L303" s="83">
        <f>K303/K323*100</f>
        <v>0.2763151429014224</v>
      </c>
      <c r="M303" s="83">
        <f>K303/J303*100</f>
        <v>13.315118397085609</v>
      </c>
      <c r="N303" s="80">
        <f>F303/K303*100</f>
        <v>177.1545827633379</v>
      </c>
    </row>
    <row r="304" spans="1:14" ht="12.75">
      <c r="A304" s="25" t="s">
        <v>117</v>
      </c>
      <c r="B304" s="48">
        <v>1001</v>
      </c>
      <c r="C304" s="12" t="s">
        <v>73</v>
      </c>
      <c r="D304" s="11" t="s">
        <v>58</v>
      </c>
      <c r="E304" s="18">
        <v>789</v>
      </c>
      <c r="F304" s="91">
        <v>129.5</v>
      </c>
      <c r="G304" s="18"/>
      <c r="H304" s="85">
        <f>F304/E304*100</f>
        <v>16.413181242078583</v>
      </c>
      <c r="I304" s="19"/>
      <c r="J304" s="91">
        <v>549</v>
      </c>
      <c r="K304" s="91">
        <v>73.1</v>
      </c>
      <c r="L304" s="18"/>
      <c r="M304" s="88">
        <f>K304/J304*100</f>
        <v>13.315118397085609</v>
      </c>
      <c r="N304" s="18"/>
    </row>
    <row r="305" spans="1:14" ht="26.25" hidden="1">
      <c r="A305" s="17" t="s">
        <v>187</v>
      </c>
      <c r="B305" s="66">
        <v>1001</v>
      </c>
      <c r="C305" s="31" t="s">
        <v>188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5"/>
      <c r="K305" s="95"/>
      <c r="L305" s="21"/>
      <c r="M305" s="88" t="e">
        <f>K305/J305*100</f>
        <v>#DIV/0!</v>
      </c>
      <c r="N305" s="21"/>
    </row>
    <row r="306" spans="1:14" ht="39" hidden="1">
      <c r="A306" s="17" t="s">
        <v>234</v>
      </c>
      <c r="B306" s="66">
        <v>1001</v>
      </c>
      <c r="C306" s="31" t="s">
        <v>189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5"/>
      <c r="K306" s="95"/>
      <c r="L306" s="21"/>
      <c r="M306" s="88" t="e">
        <f>K306/J306*100</f>
        <v>#DIV/0!</v>
      </c>
      <c r="N306" s="21"/>
    </row>
    <row r="307" spans="1:14" ht="12.75" hidden="1">
      <c r="A307" s="17" t="s">
        <v>160</v>
      </c>
      <c r="B307" s="66">
        <v>1001</v>
      </c>
      <c r="C307" s="31" t="s">
        <v>189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99"/>
      <c r="K307" s="99"/>
      <c r="L307" s="40"/>
      <c r="M307" s="88" t="e">
        <f>K307/J307*100</f>
        <v>#DIV/0!</v>
      </c>
      <c r="N307" s="21"/>
    </row>
    <row r="308" spans="1:14" ht="26.2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6.25" hidden="1">
      <c r="A310" s="17" t="s">
        <v>139</v>
      </c>
      <c r="B310" s="12" t="s">
        <v>32</v>
      </c>
      <c r="C310" s="12" t="s">
        <v>52</v>
      </c>
      <c r="D310" s="12" t="s">
        <v>140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62" t="s">
        <v>228</v>
      </c>
      <c r="B311" s="34" t="s">
        <v>4</v>
      </c>
      <c r="C311" s="34" t="s">
        <v>73</v>
      </c>
      <c r="D311" s="34" t="s">
        <v>58</v>
      </c>
      <c r="E311" s="35">
        <f>E312</f>
        <v>11900</v>
      </c>
      <c r="F311" s="35">
        <f>F312</f>
        <v>3217.5</v>
      </c>
      <c r="G311" s="83">
        <f>F311/F323*100</f>
        <v>15.842651816180922</v>
      </c>
      <c r="H311" s="80">
        <f aca="true" t="shared" si="14" ref="H311:H316">F311/E311*100</f>
        <v>27.03781512605042</v>
      </c>
      <c r="I311" s="14"/>
      <c r="J311" s="93">
        <f>J312</f>
        <v>21599.8</v>
      </c>
      <c r="K311" s="93">
        <f>K312</f>
        <v>3548.7</v>
      </c>
      <c r="L311" s="83">
        <f>K311/K323*100</f>
        <v>13.41394729978492</v>
      </c>
      <c r="M311" s="83">
        <f>K311/J311*100</f>
        <v>16.429318789988795</v>
      </c>
      <c r="N311" s="80">
        <f>F311/K311*100</f>
        <v>90.667004818666</v>
      </c>
    </row>
    <row r="312" spans="1:14" ht="12.75">
      <c r="A312" s="27" t="s">
        <v>370</v>
      </c>
      <c r="B312" s="12" t="s">
        <v>371</v>
      </c>
      <c r="C312" s="12" t="s">
        <v>73</v>
      </c>
      <c r="D312" s="12" t="s">
        <v>58</v>
      </c>
      <c r="E312" s="13">
        <v>11900</v>
      </c>
      <c r="F312" s="13">
        <v>3217.5</v>
      </c>
      <c r="G312" s="13"/>
      <c r="H312" s="85">
        <f t="shared" si="14"/>
        <v>27.03781512605042</v>
      </c>
      <c r="I312" s="14"/>
      <c r="J312" s="89">
        <v>21599.8</v>
      </c>
      <c r="K312" s="89">
        <v>3548.7</v>
      </c>
      <c r="L312" s="13"/>
      <c r="M312" s="13"/>
      <c r="N312" s="13"/>
    </row>
    <row r="313" spans="1:14" ht="12.75">
      <c r="A313" s="62" t="s">
        <v>372</v>
      </c>
      <c r="B313" s="34" t="s">
        <v>373</v>
      </c>
      <c r="C313" s="34" t="s">
        <v>73</v>
      </c>
      <c r="D313" s="34" t="s">
        <v>58</v>
      </c>
      <c r="E313" s="35">
        <f>E314</f>
        <v>676.8</v>
      </c>
      <c r="F313" s="35">
        <f>F314</f>
        <v>45.8</v>
      </c>
      <c r="G313" s="83">
        <f>F313/F323*100</f>
        <v>0.22551467076335233</v>
      </c>
      <c r="H313" s="80">
        <f t="shared" si="14"/>
        <v>6.767139479905437</v>
      </c>
      <c r="I313" s="14"/>
      <c r="J313" s="93">
        <f>J314</f>
        <v>1140</v>
      </c>
      <c r="K313" s="93">
        <f>K314</f>
        <v>0</v>
      </c>
      <c r="L313" s="83">
        <f>K313/K323*100</f>
        <v>0</v>
      </c>
      <c r="M313" s="83">
        <f>K313/J313*100</f>
        <v>0</v>
      </c>
      <c r="N313" s="80"/>
    </row>
    <row r="314" spans="1:14" ht="26.25">
      <c r="A314" s="27" t="s">
        <v>381</v>
      </c>
      <c r="B314" s="12" t="s">
        <v>382</v>
      </c>
      <c r="C314" s="12" t="s">
        <v>73</v>
      </c>
      <c r="D314" s="12" t="s">
        <v>58</v>
      </c>
      <c r="E314" s="13">
        <v>676.8</v>
      </c>
      <c r="F314" s="13">
        <v>45.8</v>
      </c>
      <c r="G314" s="13"/>
      <c r="H314" s="85">
        <f t="shared" si="14"/>
        <v>6.767139479905437</v>
      </c>
      <c r="I314" s="14"/>
      <c r="J314" s="89">
        <v>1140</v>
      </c>
      <c r="K314" s="89">
        <v>0</v>
      </c>
      <c r="L314" s="13"/>
      <c r="M314" s="88">
        <f>K314/J314*100</f>
        <v>0</v>
      </c>
      <c r="N314" s="13"/>
    </row>
    <row r="315" spans="1:14" ht="39">
      <c r="A315" s="33" t="s">
        <v>376</v>
      </c>
      <c r="B315" s="34" t="s">
        <v>374</v>
      </c>
      <c r="C315" s="34" t="s">
        <v>73</v>
      </c>
      <c r="D315" s="34" t="s">
        <v>58</v>
      </c>
      <c r="E315" s="35">
        <f>E316</f>
        <v>1558.43</v>
      </c>
      <c r="F315" s="35">
        <f>F316</f>
        <v>628.4</v>
      </c>
      <c r="G315" s="81">
        <f>F315/F323*100</f>
        <v>3.0941794564997953</v>
      </c>
      <c r="H315" s="85">
        <f t="shared" si="14"/>
        <v>40.32263239285691</v>
      </c>
      <c r="I315" s="36"/>
      <c r="J315" s="93">
        <f>J316</f>
        <v>0</v>
      </c>
      <c r="K315" s="93">
        <f>K316</f>
        <v>0</v>
      </c>
      <c r="L315" s="81">
        <f>K315/K323*100</f>
        <v>0</v>
      </c>
      <c r="M315" s="85"/>
      <c r="N315" s="80"/>
    </row>
    <row r="316" spans="1:14" ht="26.25">
      <c r="A316" s="25" t="s">
        <v>377</v>
      </c>
      <c r="B316" s="12" t="s">
        <v>375</v>
      </c>
      <c r="C316" s="12" t="s">
        <v>73</v>
      </c>
      <c r="D316" s="12" t="s">
        <v>58</v>
      </c>
      <c r="E316" s="89">
        <v>1558.43</v>
      </c>
      <c r="F316" s="13">
        <v>628.4</v>
      </c>
      <c r="G316" s="13"/>
      <c r="H316" s="85">
        <f t="shared" si="14"/>
        <v>40.32263239285691</v>
      </c>
      <c r="I316" s="14"/>
      <c r="J316" s="89">
        <v>0</v>
      </c>
      <c r="K316" s="89">
        <v>0</v>
      </c>
      <c r="L316" s="13"/>
      <c r="M316" s="85"/>
      <c r="N316" s="13"/>
    </row>
    <row r="317" spans="1:14" ht="26.25" hidden="1">
      <c r="A317" s="17" t="s">
        <v>131</v>
      </c>
      <c r="B317" s="12" t="s">
        <v>6</v>
      </c>
      <c r="C317" s="12" t="s">
        <v>132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39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8.7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2.5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70</v>
      </c>
      <c r="B323" s="67"/>
      <c r="C323" s="67"/>
      <c r="D323" s="67"/>
      <c r="E323" s="35">
        <f>E15+E82+E87+E130+E151+E175+E224+E303+E315+E311+E313</f>
        <v>120487.2</v>
      </c>
      <c r="F323" s="35">
        <f>F15+F82+F87+F130+F151+F175+F224+F303+F315+F311+F313</f>
        <v>20309.100000000002</v>
      </c>
      <c r="G323" s="81">
        <v>100</v>
      </c>
      <c r="H323" s="80">
        <f>F323/E323*100</f>
        <v>16.855815389518558</v>
      </c>
      <c r="I323" s="36"/>
      <c r="J323" s="35">
        <f>J15+J82+J87+J130+J151+J175+J224+J303+J315+J311+J313</f>
        <v>193664</v>
      </c>
      <c r="K323" s="93">
        <f>K15+K82+K87+K130+K151+K175+K224+K303+K315+K311+K313</f>
        <v>26455.3</v>
      </c>
      <c r="L323" s="81">
        <v>100</v>
      </c>
      <c r="M323" s="81">
        <f>K323/J323*100</f>
        <v>13.660411847323198</v>
      </c>
      <c r="N323" s="80">
        <f>F323/K323*100</f>
        <v>76.76760422297234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2015-10-29T07:45:30Z</cp:lastPrinted>
  <dcterms:created xsi:type="dcterms:W3CDTF">2003-07-23T10:25:27Z</dcterms:created>
  <dcterms:modified xsi:type="dcterms:W3CDTF">2016-04-29T07:25:02Z</dcterms:modified>
  <cp:category/>
  <cp:version/>
  <cp:contentType/>
  <cp:contentStatus/>
</cp:coreProperties>
</file>