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 квартал" sheetId="1" r:id="rId1"/>
  </sheets>
  <definedNames>
    <definedName name="_xlnm.Print_Titles" localSheetId="0">'Прил.2. 1 квартал'!$12:$14</definedName>
    <definedName name="_xlnm.Print_Area" localSheetId="0">'Прил.2. 1 квартал'!$A$1:$N$319</definedName>
  </definedNames>
  <calcPr fullCalcOnLoad="1"/>
</workbook>
</file>

<file path=xl/sharedStrings.xml><?xml version="1.0" encoding="utf-8"?>
<sst xmlns="http://schemas.openxmlformats.org/spreadsheetml/2006/main" count="1234" uniqueCount="384">
  <si>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</si>
  <si>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</si>
  <si>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</si>
  <si>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</si>
  <si>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</si>
  <si>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</si>
  <si>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</si>
  <si>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</si>
  <si>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</si>
  <si>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</si>
  <si>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</si>
  <si>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</si>
  <si>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</si>
  <si>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</si>
  <si>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</si>
  <si>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</si>
  <si>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</si>
  <si>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</si>
  <si>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</si>
  <si>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</si>
  <si>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</si>
  <si>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</si>
  <si>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</si>
  <si>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</si>
  <si>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</si>
  <si>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</si>
  <si>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</si>
  <si>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</si>
  <si>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</si>
  <si>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</si>
  <si>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</si>
  <si>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</si>
  <si>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</si>
  <si>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</si>
  <si>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</si>
  <si>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</si>
  <si>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</si>
  <si>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</si>
  <si>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</si>
  <si>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</si>
  <si>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</si>
  <si>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</si>
  <si>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</si>
  <si>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</si>
  <si>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</si>
  <si>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</si>
  <si>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</si>
  <si>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</si>
  <si>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</si>
  <si>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</si>
  <si>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</si>
  <si>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</si>
  <si>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</si>
  <si>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</si>
  <si>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</si>
  <si>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</si>
  <si>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</si>
  <si>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</si>
  <si>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</si>
  <si>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</si>
  <si>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</si>
  <si>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</si>
  <si>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</si>
  <si>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</si>
  <si>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</si>
  <si>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</si>
  <si>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</si>
  <si>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</si>
  <si>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</si>
  <si>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</si>
  <si>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</si>
  <si>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</si>
  <si>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</si>
  <si>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</si>
  <si>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</si>
  <si>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</si>
  <si>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</si>
  <si>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</si>
  <si>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</si>
  <si>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</si>
  <si>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</si>
  <si>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</si>
  <si>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</si>
  <si>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</si>
  <si>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</si>
  <si>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</si>
  <si>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</si>
  <si>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</si>
  <si>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</si>
  <si>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</si>
  <si>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</si>
  <si>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</si>
  <si>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</si>
  <si>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</si>
  <si>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</si>
  <si>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</si>
  <si>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</si>
  <si>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</si>
  <si>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</si>
  <si>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</si>
  <si>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</si>
  <si>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</si>
  <si>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</si>
  <si>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</si>
  <si>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</si>
  <si>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</si>
  <si>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</si>
  <si>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</si>
  <si>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</si>
  <si>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</si>
  <si>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</si>
  <si>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</si>
  <si>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</si>
  <si>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</si>
  <si>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</si>
  <si>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</si>
  <si>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</si>
  <si>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</si>
  <si>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</si>
  <si>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</si>
  <si>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</si>
  <si>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</si>
  <si>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</si>
  <si>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</si>
  <si>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</si>
  <si>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</si>
  <si>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</si>
  <si>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</si>
  <si>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</si>
  <si>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</si>
  <si>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</si>
  <si>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</si>
  <si>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</si>
  <si>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</si>
  <si>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</si>
  <si>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</si>
  <si>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</si>
  <si>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</si>
  <si>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</si>
  <si>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</si>
  <si>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</si>
  <si>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</si>
  <si>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</si>
  <si>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</si>
  <si>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</si>
  <si>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</si>
  <si>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</si>
  <si>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</si>
  <si>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</si>
  <si>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</si>
  <si>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</si>
  <si>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</si>
  <si>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</si>
  <si>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</si>
  <si>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</si>
  <si>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</si>
  <si>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</si>
  <si>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</si>
  <si>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</si>
  <si>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</si>
  <si>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</si>
  <si>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</si>
  <si>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</si>
  <si>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</si>
  <si>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</si>
  <si>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</si>
  <si>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</si>
  <si>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</si>
  <si>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</si>
  <si>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</si>
  <si>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</si>
  <si>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</si>
  <si>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</si>
  <si>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</si>
  <si>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</si>
  <si>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</si>
  <si>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</si>
  <si>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</si>
  <si>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</si>
  <si>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</si>
  <si>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</si>
  <si>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</si>
  <si>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</si>
  <si>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</si>
  <si>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</si>
  <si>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</si>
  <si>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</si>
  <si>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</si>
  <si>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</si>
  <si>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</si>
  <si>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</si>
  <si>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</si>
  <si>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</si>
  <si>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</si>
  <si>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</si>
  <si>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</si>
  <si>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</si>
  <si>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</si>
  <si>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</si>
  <si>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</si>
  <si>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</si>
  <si>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</si>
  <si>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</si>
  <si>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</si>
  <si>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</si>
  <si>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</si>
  <si>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</si>
  <si>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</si>
  <si>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</si>
  <si>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</si>
  <si>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</si>
  <si>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</si>
  <si>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</si>
  <si>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</si>
  <si>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</si>
  <si>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</si>
  <si>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</si>
  <si>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</si>
  <si>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</si>
  <si>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</si>
  <si>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</si>
  <si>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</si>
  <si>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</si>
  <si>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</si>
  <si>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</si>
  <si>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</si>
  <si>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</si>
  <si>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</si>
  <si>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</si>
  <si>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</si>
  <si>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</si>
  <si>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</si>
  <si>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</si>
  <si>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</si>
  <si>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</si>
  <si>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</si>
  <si>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</si>
  <si>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</si>
  <si>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</si>
  <si>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</si>
  <si>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</si>
  <si>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</si>
  <si>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</si>
  <si>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</si>
  <si>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</si>
  <si>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</si>
  <si>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</si>
  <si>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</si>
  <si>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</si>
  <si>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</si>
  <si>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</si>
  <si>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</si>
  <si>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</si>
  <si>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</si>
  <si>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</si>
  <si>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</si>
  <si>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</si>
  <si>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</si>
  <si>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</si>
  <si>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</si>
  <si>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</si>
  <si>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</si>
  <si>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</si>
  <si>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</si>
  <si>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</si>
  <si>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</si>
  <si>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</si>
  <si>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</si>
  <si>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</si>
  <si>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</si>
  <si>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</si>
  <si>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</si>
  <si>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</si>
  <si>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</si>
  <si>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</si>
  <si>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</si>
  <si>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</si>
  <si>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</si>
  <si>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</si>
  <si>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</si>
  <si>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</si>
  <si>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</si>
  <si>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</si>
  <si>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</si>
  <si>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</si>
  <si>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</si>
  <si>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</si>
  <si>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</si>
  <si>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</si>
  <si>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</si>
  <si>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</si>
  <si>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</si>
  <si>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</si>
  <si>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</si>
  <si>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</si>
  <si>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</si>
  <si>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</si>
  <si>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</si>
  <si>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</si>
  <si>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</si>
  <si>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</si>
  <si>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</si>
  <si>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</si>
  <si>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</si>
  <si>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</si>
  <si>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</si>
  <si>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</si>
  <si>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</si>
  <si>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</si>
  <si>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</si>
  <si>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</si>
  <si>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</si>
  <si>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</si>
  <si>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</si>
  <si>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</si>
  <si>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</si>
  <si>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</si>
  <si>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</si>
  <si>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</si>
  <si>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</si>
  <si>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</si>
  <si>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</si>
  <si>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</si>
  <si>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</si>
  <si>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</si>
  <si>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</si>
  <si>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</si>
  <si>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</si>
  <si>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</si>
  <si>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</si>
  <si>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</si>
  <si>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</si>
  <si>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</si>
  <si>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</si>
  <si>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</si>
  <si>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</si>
  <si>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</si>
  <si>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</si>
  <si>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</si>
  <si>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</si>
  <si>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</si>
  <si>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</si>
  <si>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</si>
  <si>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</si>
  <si>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</si>
  <si>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</si>
  <si>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</si>
  <si>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</si>
  <si>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</si>
  <si>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</si>
  <si>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</si>
  <si>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</si>
  <si>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</si>
  <si>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</si>
  <si>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</si>
  <si>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</si>
  <si>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</si>
  <si>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</si>
  <si>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</si>
  <si>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Коммунальное хозяйство</t>
  </si>
  <si>
    <t>0502</t>
  </si>
  <si>
    <t xml:space="preserve">Физическая культура </t>
  </si>
  <si>
    <t>1101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</si>
  <si>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</si>
  <si>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</si>
  <si>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</si>
  <si>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</si>
  <si>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</si>
  <si>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Дорожные фонды</t>
  </si>
  <si>
    <t>0409</t>
  </si>
  <si>
    <t>Мобилизационная и вневойсковая подготовка</t>
  </si>
  <si>
    <t>0203</t>
  </si>
  <si>
    <t>комиссии по отчету об исполнении бюджета за 1 квартал</t>
  </si>
  <si>
    <t>2016 года</t>
  </si>
  <si>
    <t>Исполнение расходов за 1 квартал текущего года в сравнение с аналогичным периодом 2015 года</t>
  </si>
  <si>
    <t>Исполнено за 1 квартал</t>
  </si>
  <si>
    <t>2016 год</t>
  </si>
  <si>
    <t>Исполнено за 1 квартал текущего года</t>
  </si>
  <si>
    <t>Другие общегосударственные вопросы</t>
  </si>
  <si>
    <t>0113</t>
  </si>
  <si>
    <t>обслуживание государственного и муниципального долга</t>
  </si>
  <si>
    <t>1300</t>
  </si>
  <si>
    <t>Обслуживание  муниципального долга</t>
  </si>
  <si>
    <t>1301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</si>
</sst>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19"/>
  <sheetViews>
    <sheetView tabSelected="1" view="pageBreakPreview" zoomScaleSheetLayoutView="100" workbookViewId="0" topLeftCell="A55">
      <selection activeCell="M319" sqref="M319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0.625" style="1" customWidth="1"/>
    <col min="6" max="6" width="10.375" style="1" customWidth="1"/>
    <col min="7" max="7" width="8.1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356</v>
      </c>
      <c r="H1" s="2"/>
      <c r="I1" s="2"/>
      <c r="J1" s="2"/>
      <c r="K1" s="2"/>
      <c r="L1" s="2"/>
      <c r="M1" s="2"/>
    </row>
    <row r="2" spans="7:13" ht="15">
      <c r="G2" s="2" t="s">
        <v>372</v>
      </c>
      <c r="H2" s="2"/>
      <c r="I2" s="2"/>
      <c r="J2" s="2"/>
      <c r="K2" s="2"/>
      <c r="L2" s="2"/>
      <c r="M2" s="2"/>
    </row>
    <row r="3" spans="7:13" ht="15">
      <c r="G3" s="2" t="s">
        <v>373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89" t="s">
        <v>374</v>
      </c>
      <c r="B10" s="89"/>
      <c r="C10" s="89"/>
      <c r="D10" s="89"/>
      <c r="E10" s="89"/>
      <c r="F10" s="89"/>
      <c r="G10" s="89"/>
      <c r="H10" s="89"/>
    </row>
    <row r="11" spans="1:6" ht="12.75" customHeight="1">
      <c r="A11" s="89"/>
      <c r="B11" s="89"/>
      <c r="C11" s="89"/>
      <c r="D11" s="89"/>
      <c r="E11" s="89"/>
      <c r="F11" s="89"/>
    </row>
    <row r="12" ht="12.75">
      <c r="N12" s="3" t="s">
        <v>196</v>
      </c>
    </row>
    <row r="13" spans="1:14" s="4" customFormat="1" ht="38.25" customHeight="1">
      <c r="A13" s="95" t="s">
        <v>51</v>
      </c>
      <c r="B13" s="97" t="s">
        <v>52</v>
      </c>
      <c r="C13" s="98"/>
      <c r="D13" s="99"/>
      <c r="E13" s="90" t="s">
        <v>376</v>
      </c>
      <c r="F13" s="91"/>
      <c r="G13" s="91"/>
      <c r="H13" s="92"/>
      <c r="I13" s="76"/>
      <c r="J13" s="90" t="s">
        <v>367</v>
      </c>
      <c r="K13" s="91"/>
      <c r="L13" s="91"/>
      <c r="M13" s="92"/>
      <c r="N13" s="93" t="s">
        <v>355</v>
      </c>
    </row>
    <row r="14" spans="1:14" s="4" customFormat="1" ht="66">
      <c r="A14" s="96"/>
      <c r="B14" s="5" t="s">
        <v>53</v>
      </c>
      <c r="C14" s="5" t="s">
        <v>54</v>
      </c>
      <c r="D14" s="5" t="s">
        <v>55</v>
      </c>
      <c r="E14" s="68" t="s">
        <v>353</v>
      </c>
      <c r="F14" s="68" t="s">
        <v>377</v>
      </c>
      <c r="G14" s="68" t="s">
        <v>354</v>
      </c>
      <c r="H14" s="79" t="s">
        <v>352</v>
      </c>
      <c r="I14" s="77"/>
      <c r="J14" s="68" t="s">
        <v>353</v>
      </c>
      <c r="K14" s="68" t="s">
        <v>375</v>
      </c>
      <c r="L14" s="68" t="s">
        <v>354</v>
      </c>
      <c r="M14" s="79" t="s">
        <v>352</v>
      </c>
      <c r="N14" s="94"/>
    </row>
    <row r="15" spans="1:14" s="4" customFormat="1" ht="12.75">
      <c r="A15" s="6" t="s">
        <v>114</v>
      </c>
      <c r="B15" s="7" t="s">
        <v>57</v>
      </c>
      <c r="C15" s="7" t="s">
        <v>70</v>
      </c>
      <c r="D15" s="7" t="s">
        <v>56</v>
      </c>
      <c r="E15" s="8">
        <f>E16+E29+E62+E20+E46+E55+E81</f>
        <v>14010.400000000001</v>
      </c>
      <c r="F15" s="8">
        <f>F16+F29+F62+F20+F46+F55+F81</f>
        <v>2902</v>
      </c>
      <c r="G15" s="80">
        <f>F15/F319*100</f>
        <v>37.93067391645318</v>
      </c>
      <c r="H15" s="80">
        <f>F15/E15*100</f>
        <v>20.713184491520582</v>
      </c>
      <c r="I15" s="9"/>
      <c r="J15" s="8">
        <f>J16+J29+J62+J20+J46+J55+J81</f>
        <v>15721.800000000001</v>
      </c>
      <c r="K15" s="8">
        <f>K16+K29+K62+K20+K46+K55+K81</f>
        <v>4632.6</v>
      </c>
      <c r="L15" s="80">
        <f>K15/K319*100</f>
        <v>48.66738803853387</v>
      </c>
      <c r="M15" s="80">
        <f>K15/J15*100</f>
        <v>29.466091668892876</v>
      </c>
      <c r="N15" s="80">
        <f>F15/K15*100</f>
        <v>62.643008245909414</v>
      </c>
    </row>
    <row r="16" spans="1:14" s="4" customFormat="1" ht="39">
      <c r="A16" s="10" t="s">
        <v>307</v>
      </c>
      <c r="B16" s="11" t="s">
        <v>129</v>
      </c>
      <c r="C16" s="12" t="s">
        <v>70</v>
      </c>
      <c r="D16" s="12" t="s">
        <v>56</v>
      </c>
      <c r="E16" s="13">
        <v>1750.1</v>
      </c>
      <c r="F16" s="13">
        <v>683.4</v>
      </c>
      <c r="G16" s="13"/>
      <c r="H16" s="85">
        <f aca="true" t="shared" si="0" ref="H16:H46">F16/E16*100</f>
        <v>39.04919718873207</v>
      </c>
      <c r="I16" s="14"/>
      <c r="J16" s="13">
        <v>0</v>
      </c>
      <c r="K16" s="13">
        <v>0</v>
      </c>
      <c r="L16" s="13"/>
      <c r="M16" s="85"/>
      <c r="N16" s="13"/>
    </row>
    <row r="17" spans="1:14" s="4" customFormat="1" ht="52.5" hidden="1">
      <c r="A17" s="15" t="s">
        <v>131</v>
      </c>
      <c r="B17" s="11" t="s">
        <v>129</v>
      </c>
      <c r="C17" s="12" t="s">
        <v>132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/>
      <c r="K17" s="13"/>
      <c r="L17" s="13"/>
      <c r="M17" s="85" t="e">
        <f aca="true" t="shared" si="1" ref="M16:M29">K17/J17*100</f>
        <v>#DIV/0!</v>
      </c>
      <c r="N17" s="13"/>
    </row>
    <row r="18" spans="1:14" s="4" customFormat="1" ht="12.75" hidden="1">
      <c r="A18" s="16" t="s">
        <v>130</v>
      </c>
      <c r="B18" s="11" t="s">
        <v>129</v>
      </c>
      <c r="C18" s="12" t="s">
        <v>197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/>
      <c r="K18" s="13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133</v>
      </c>
      <c r="B19" s="11" t="s">
        <v>129</v>
      </c>
      <c r="C19" s="12" t="s">
        <v>197</v>
      </c>
      <c r="D19" s="12" t="s">
        <v>134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/>
      <c r="K19" s="13"/>
      <c r="L19" s="13"/>
      <c r="M19" s="85" t="e">
        <f t="shared" si="1"/>
        <v>#DIV/0!</v>
      </c>
      <c r="N19" s="13"/>
    </row>
    <row r="20" spans="1:14" s="4" customFormat="1" ht="52.5">
      <c r="A20" s="10" t="s">
        <v>220</v>
      </c>
      <c r="B20" s="11" t="s">
        <v>69</v>
      </c>
      <c r="C20" s="12" t="s">
        <v>70</v>
      </c>
      <c r="D20" s="12" t="s">
        <v>56</v>
      </c>
      <c r="E20" s="13">
        <v>265</v>
      </c>
      <c r="F20" s="13">
        <v>29.7</v>
      </c>
      <c r="G20" s="13"/>
      <c r="H20" s="85">
        <f t="shared" si="0"/>
        <v>11.20754716981132</v>
      </c>
      <c r="I20" s="14"/>
      <c r="J20" s="13">
        <v>2319</v>
      </c>
      <c r="K20" s="13">
        <v>725.1</v>
      </c>
      <c r="L20" s="13"/>
      <c r="M20" s="85">
        <f t="shared" si="1"/>
        <v>31.26778783958603</v>
      </c>
      <c r="N20" s="13"/>
    </row>
    <row r="21" spans="1:14" s="4" customFormat="1" ht="52.5" hidden="1">
      <c r="A21" s="17" t="s">
        <v>131</v>
      </c>
      <c r="B21" s="11" t="s">
        <v>69</v>
      </c>
      <c r="C21" s="11" t="s">
        <v>132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/>
      <c r="K21" s="18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198</v>
      </c>
      <c r="B22" s="20" t="s">
        <v>69</v>
      </c>
      <c r="C22" s="20" t="s">
        <v>199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/>
      <c r="K22" s="21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133</v>
      </c>
      <c r="B23" s="20" t="s">
        <v>69</v>
      </c>
      <c r="C23" s="20" t="s">
        <v>199</v>
      </c>
      <c r="D23" s="20" t="s">
        <v>134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/>
      <c r="K23" s="21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86</v>
      </c>
      <c r="B24" s="12" t="s">
        <v>69</v>
      </c>
      <c r="C24" s="12" t="s">
        <v>135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/>
      <c r="K24" s="13"/>
      <c r="L24" s="13"/>
      <c r="M24" s="85" t="e">
        <f t="shared" si="1"/>
        <v>#DIV/0!</v>
      </c>
      <c r="N24" s="13"/>
    </row>
    <row r="25" spans="1:14" s="4" customFormat="1" ht="39" hidden="1">
      <c r="A25" s="22" t="s">
        <v>319</v>
      </c>
      <c r="B25" s="12" t="s">
        <v>69</v>
      </c>
      <c r="C25" s="12" t="s">
        <v>229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/>
      <c r="K25" s="13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136</v>
      </c>
      <c r="B26" s="12" t="s">
        <v>69</v>
      </c>
      <c r="C26" s="12" t="s">
        <v>229</v>
      </c>
      <c r="D26" s="12" t="s">
        <v>134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/>
      <c r="K26" s="13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320</v>
      </c>
      <c r="B27" s="12" t="s">
        <v>69</v>
      </c>
      <c r="C27" s="24" t="s">
        <v>233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/>
      <c r="K27" s="13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136</v>
      </c>
      <c r="B28" s="12" t="s">
        <v>69</v>
      </c>
      <c r="C28" s="24" t="s">
        <v>233</v>
      </c>
      <c r="D28" s="12" t="s">
        <v>134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/>
      <c r="K28" s="13"/>
      <c r="L28" s="13"/>
      <c r="M28" s="85" t="e">
        <f t="shared" si="1"/>
        <v>#DIV/0!</v>
      </c>
      <c r="N28" s="13"/>
    </row>
    <row r="29" spans="1:14" s="4" customFormat="1" ht="52.5">
      <c r="A29" s="25" t="s">
        <v>221</v>
      </c>
      <c r="B29" s="12" t="s">
        <v>71</v>
      </c>
      <c r="C29" s="12" t="s">
        <v>70</v>
      </c>
      <c r="D29" s="12" t="s">
        <v>56</v>
      </c>
      <c r="E29" s="13">
        <v>11000.1</v>
      </c>
      <c r="F29" s="13">
        <v>2188.9</v>
      </c>
      <c r="G29" s="13"/>
      <c r="H29" s="85">
        <f t="shared" si="0"/>
        <v>19.898910009909002</v>
      </c>
      <c r="I29" s="14"/>
      <c r="J29" s="13">
        <v>11915.1</v>
      </c>
      <c r="K29" s="13">
        <v>3505.8</v>
      </c>
      <c r="L29" s="13"/>
      <c r="M29" s="85">
        <f t="shared" si="1"/>
        <v>29.423168920109777</v>
      </c>
      <c r="N29" s="13"/>
    </row>
    <row r="30" spans="1:14" s="4" customFormat="1" ht="52.5" hidden="1">
      <c r="A30" s="26" t="s">
        <v>131</v>
      </c>
      <c r="B30" s="12" t="s">
        <v>71</v>
      </c>
      <c r="C30" s="12" t="s">
        <v>132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/>
      <c r="K30" s="13"/>
      <c r="L30" s="13"/>
      <c r="M30" s="13">
        <v>0</v>
      </c>
      <c r="N30" s="13"/>
    </row>
    <row r="31" spans="1:14" s="4" customFormat="1" ht="12.75" hidden="1">
      <c r="A31" s="17" t="s">
        <v>86</v>
      </c>
      <c r="B31" s="12" t="s">
        <v>71</v>
      </c>
      <c r="C31" s="12" t="s">
        <v>135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/>
      <c r="K31" s="13"/>
      <c r="L31" s="13"/>
      <c r="M31" s="13">
        <v>0</v>
      </c>
      <c r="N31" s="13"/>
    </row>
    <row r="32" spans="1:14" s="4" customFormat="1" ht="52.5" hidden="1">
      <c r="A32" s="17" t="s">
        <v>166</v>
      </c>
      <c r="B32" s="12" t="s">
        <v>71</v>
      </c>
      <c r="C32" s="12" t="s">
        <v>167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/>
      <c r="K32" s="13"/>
      <c r="L32" s="13"/>
      <c r="M32" s="13">
        <f>M33</f>
        <v>2470.2</v>
      </c>
      <c r="N32" s="13"/>
    </row>
    <row r="33" spans="1:14" s="4" customFormat="1" ht="26.25" hidden="1">
      <c r="A33" s="17" t="s">
        <v>133</v>
      </c>
      <c r="B33" s="12" t="s">
        <v>71</v>
      </c>
      <c r="C33" s="12" t="s">
        <v>167</v>
      </c>
      <c r="D33" s="12" t="s">
        <v>134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/>
      <c r="K33" s="13"/>
      <c r="L33" s="13"/>
      <c r="M33" s="13">
        <v>2470.2</v>
      </c>
      <c r="N33" s="13"/>
    </row>
    <row r="34" spans="1:14" s="4" customFormat="1" ht="39" hidden="1">
      <c r="A34" s="17" t="s">
        <v>168</v>
      </c>
      <c r="B34" s="12" t="s">
        <v>71</v>
      </c>
      <c r="C34" s="12" t="s">
        <v>169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/>
      <c r="K34" s="13"/>
      <c r="L34" s="13"/>
      <c r="M34" s="13">
        <f>M35</f>
        <v>1388.3</v>
      </c>
      <c r="N34" s="13"/>
    </row>
    <row r="35" spans="1:14" s="4" customFormat="1" ht="26.25" hidden="1">
      <c r="A35" s="17" t="s">
        <v>133</v>
      </c>
      <c r="B35" s="12" t="s">
        <v>71</v>
      </c>
      <c r="C35" s="12" t="s">
        <v>169</v>
      </c>
      <c r="D35" s="12" t="s">
        <v>134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/>
      <c r="K35" s="13"/>
      <c r="L35" s="13"/>
      <c r="M35" s="13">
        <v>1388.3</v>
      </c>
      <c r="N35" s="13"/>
    </row>
    <row r="36" spans="1:14" s="4" customFormat="1" ht="26.25" hidden="1">
      <c r="A36" s="22" t="s">
        <v>321</v>
      </c>
      <c r="B36" s="12" t="s">
        <v>71</v>
      </c>
      <c r="C36" s="12" t="s">
        <v>230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/>
      <c r="K36" s="13"/>
      <c r="L36" s="13"/>
      <c r="M36" s="13"/>
      <c r="N36" s="13"/>
    </row>
    <row r="37" spans="1:14" s="4" customFormat="1" ht="26.25" hidden="1">
      <c r="A37" s="17" t="s">
        <v>133</v>
      </c>
      <c r="B37" s="12" t="s">
        <v>71</v>
      </c>
      <c r="C37" s="12" t="s">
        <v>230</v>
      </c>
      <c r="D37" s="12" t="s">
        <v>134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/>
      <c r="K37" s="13"/>
      <c r="L37" s="13"/>
      <c r="M37" s="13"/>
      <c r="N37" s="13"/>
    </row>
    <row r="38" spans="1:14" s="4" customFormat="1" ht="26.25" hidden="1">
      <c r="A38" s="22" t="s">
        <v>317</v>
      </c>
      <c r="B38" s="12" t="s">
        <v>71</v>
      </c>
      <c r="C38" s="12" t="s">
        <v>231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/>
      <c r="K38" s="13"/>
      <c r="L38" s="13"/>
      <c r="M38" s="13"/>
      <c r="N38" s="13"/>
    </row>
    <row r="39" spans="1:14" s="4" customFormat="1" ht="26.25" hidden="1">
      <c r="A39" s="17" t="s">
        <v>133</v>
      </c>
      <c r="B39" s="12" t="s">
        <v>71</v>
      </c>
      <c r="C39" s="12" t="s">
        <v>231</v>
      </c>
      <c r="D39" s="12" t="s">
        <v>134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/>
      <c r="K39" s="13"/>
      <c r="L39" s="13"/>
      <c r="M39" s="13"/>
      <c r="N39" s="13"/>
    </row>
    <row r="40" spans="1:14" s="4" customFormat="1" ht="39" hidden="1">
      <c r="A40" s="22" t="s">
        <v>318</v>
      </c>
      <c r="B40" s="12" t="s">
        <v>71</v>
      </c>
      <c r="C40" s="12" t="s">
        <v>232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/>
      <c r="K40" s="13"/>
      <c r="L40" s="13"/>
      <c r="M40" s="13"/>
      <c r="N40" s="13"/>
    </row>
    <row r="41" spans="1:14" s="4" customFormat="1" ht="26.25" hidden="1">
      <c r="A41" s="17" t="s">
        <v>133</v>
      </c>
      <c r="B41" s="12" t="s">
        <v>71</v>
      </c>
      <c r="C41" s="12" t="s">
        <v>232</v>
      </c>
      <c r="D41" s="12" t="s">
        <v>134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/>
      <c r="K41" s="13"/>
      <c r="L41" s="13"/>
      <c r="M41" s="13"/>
      <c r="N41" s="13"/>
    </row>
    <row r="42" spans="1:14" s="4" customFormat="1" ht="39" hidden="1">
      <c r="A42" s="17" t="s">
        <v>319</v>
      </c>
      <c r="B42" s="12" t="s">
        <v>71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/>
      <c r="K42" s="13"/>
      <c r="L42" s="13"/>
      <c r="M42" s="13"/>
      <c r="N42" s="13"/>
    </row>
    <row r="43" spans="1:14" s="4" customFormat="1" ht="26.25" hidden="1">
      <c r="A43" s="17" t="s">
        <v>133</v>
      </c>
      <c r="B43" s="12" t="s">
        <v>71</v>
      </c>
      <c r="C43" s="12" t="s">
        <v>0</v>
      </c>
      <c r="D43" s="12" t="s">
        <v>134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/>
      <c r="K43" s="13"/>
      <c r="L43" s="13"/>
      <c r="M43" s="13"/>
      <c r="N43" s="13"/>
    </row>
    <row r="44" spans="1:14" s="4" customFormat="1" ht="26.25" hidden="1">
      <c r="A44" s="23" t="s">
        <v>320</v>
      </c>
      <c r="B44" s="12" t="s">
        <v>71</v>
      </c>
      <c r="C44" s="12" t="s">
        <v>233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/>
      <c r="K44" s="13"/>
      <c r="L44" s="13"/>
      <c r="M44" s="13"/>
      <c r="N44" s="13"/>
    </row>
    <row r="45" spans="1:14" s="4" customFormat="1" ht="26.25" hidden="1">
      <c r="A45" s="17" t="s">
        <v>133</v>
      </c>
      <c r="B45" s="12" t="s">
        <v>71</v>
      </c>
      <c r="C45" s="12" t="s">
        <v>233</v>
      </c>
      <c r="D45" s="12" t="s">
        <v>134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/>
      <c r="K45" s="13"/>
      <c r="L45" s="13"/>
      <c r="M45" s="13"/>
      <c r="N45" s="13"/>
    </row>
    <row r="46" spans="1:14" s="4" customFormat="1" ht="66" customHeight="1">
      <c r="A46" s="27" t="s">
        <v>234</v>
      </c>
      <c r="B46" s="12" t="s">
        <v>235</v>
      </c>
      <c r="C46" s="12" t="s">
        <v>70</v>
      </c>
      <c r="D46" s="12" t="s">
        <v>56</v>
      </c>
      <c r="E46" s="13">
        <v>646.2</v>
      </c>
      <c r="F46" s="13">
        <v>0</v>
      </c>
      <c r="G46" s="13"/>
      <c r="H46" s="85">
        <f t="shared" si="0"/>
        <v>0</v>
      </c>
      <c r="I46" s="14"/>
      <c r="J46" s="13">
        <v>1337.7</v>
      </c>
      <c r="K46" s="13">
        <v>401.7</v>
      </c>
      <c r="L46" s="13"/>
      <c r="M46" s="85">
        <f>K46/J46*100</f>
        <v>30.029154518950435</v>
      </c>
      <c r="N46" s="13"/>
    </row>
    <row r="47" spans="1:14" s="4" customFormat="1" ht="66" customHeight="1" hidden="1">
      <c r="A47" s="25" t="s">
        <v>131</v>
      </c>
      <c r="B47" s="12" t="s">
        <v>235</v>
      </c>
      <c r="C47" s="12" t="s">
        <v>132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/>
      <c r="K47" s="13"/>
      <c r="L47" s="13"/>
      <c r="M47" s="13">
        <f>M48</f>
        <v>0</v>
      </c>
      <c r="N47" s="13"/>
    </row>
    <row r="48" spans="1:14" s="4" customFormat="1" ht="12.75" hidden="1">
      <c r="A48" s="17" t="s">
        <v>86</v>
      </c>
      <c r="B48" s="12" t="s">
        <v>235</v>
      </c>
      <c r="C48" s="12" t="s">
        <v>135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/>
      <c r="K48" s="13"/>
      <c r="L48" s="13"/>
      <c r="M48" s="13"/>
      <c r="N48" s="13"/>
    </row>
    <row r="49" spans="1:14" s="4" customFormat="1" ht="39" hidden="1">
      <c r="A49" s="22" t="s">
        <v>319</v>
      </c>
      <c r="B49" s="12" t="s">
        <v>235</v>
      </c>
      <c r="C49" s="12" t="s">
        <v>229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/>
      <c r="K49" s="13"/>
      <c r="L49" s="13"/>
      <c r="M49" s="13"/>
      <c r="N49" s="13"/>
    </row>
    <row r="50" spans="1:14" s="4" customFormat="1" ht="26.25" hidden="1">
      <c r="A50" s="17" t="s">
        <v>133</v>
      </c>
      <c r="B50" s="12" t="s">
        <v>235</v>
      </c>
      <c r="C50" s="12" t="s">
        <v>229</v>
      </c>
      <c r="D50" s="12" t="s">
        <v>134</v>
      </c>
      <c r="E50" s="13">
        <v>45</v>
      </c>
      <c r="F50" s="13"/>
      <c r="G50" s="13">
        <v>34.5</v>
      </c>
      <c r="H50" s="69"/>
      <c r="I50" s="14"/>
      <c r="J50" s="13"/>
      <c r="K50" s="13"/>
      <c r="L50" s="13"/>
      <c r="M50" s="13"/>
      <c r="N50" s="13"/>
    </row>
    <row r="51" spans="1:14" s="4" customFormat="1" ht="26.25" hidden="1">
      <c r="A51" s="23" t="s">
        <v>320</v>
      </c>
      <c r="B51" s="12" t="s">
        <v>235</v>
      </c>
      <c r="C51" s="12" t="s">
        <v>233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/>
      <c r="K51" s="13"/>
      <c r="L51" s="13"/>
      <c r="M51" s="13"/>
      <c r="N51" s="13"/>
    </row>
    <row r="52" spans="1:14" s="4" customFormat="1" ht="26.25" hidden="1">
      <c r="A52" s="17" t="s">
        <v>133</v>
      </c>
      <c r="B52" s="12" t="s">
        <v>235</v>
      </c>
      <c r="C52" s="12" t="s">
        <v>233</v>
      </c>
      <c r="D52" s="12" t="s">
        <v>134</v>
      </c>
      <c r="E52" s="13">
        <v>20345.2</v>
      </c>
      <c r="F52" s="13"/>
      <c r="G52" s="13">
        <v>13076.7</v>
      </c>
      <c r="H52" s="69"/>
      <c r="I52" s="14"/>
      <c r="J52" s="13"/>
      <c r="K52" s="13"/>
      <c r="L52" s="13"/>
      <c r="M52" s="13"/>
      <c r="N52" s="13"/>
    </row>
    <row r="53" spans="1:14" s="4" customFormat="1" ht="26.25" hidden="1">
      <c r="A53" s="25" t="s">
        <v>293</v>
      </c>
      <c r="B53" s="12" t="s">
        <v>235</v>
      </c>
      <c r="C53" s="12" t="s">
        <v>294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/>
      <c r="K53" s="13"/>
      <c r="L53" s="13"/>
      <c r="M53" s="13"/>
      <c r="N53" s="13"/>
    </row>
    <row r="54" spans="1:14" s="4" customFormat="1" ht="26.25" hidden="1">
      <c r="A54" s="17" t="s">
        <v>133</v>
      </c>
      <c r="B54" s="12" t="s">
        <v>235</v>
      </c>
      <c r="C54" s="12" t="s">
        <v>294</v>
      </c>
      <c r="D54" s="12" t="s">
        <v>134</v>
      </c>
      <c r="E54" s="13">
        <v>1088.5</v>
      </c>
      <c r="F54" s="13"/>
      <c r="G54" s="13">
        <v>788.4</v>
      </c>
      <c r="H54" s="69"/>
      <c r="I54" s="14"/>
      <c r="J54" s="13"/>
      <c r="K54" s="13"/>
      <c r="L54" s="13"/>
      <c r="M54" s="13"/>
      <c r="N54" s="13"/>
    </row>
    <row r="55" spans="1:14" s="4" customFormat="1" ht="12.75">
      <c r="A55" s="25" t="s">
        <v>215</v>
      </c>
      <c r="B55" s="12" t="s">
        <v>217</v>
      </c>
      <c r="C55" s="12" t="s">
        <v>70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216</v>
      </c>
      <c r="B56" s="12" t="s">
        <v>217</v>
      </c>
      <c r="C56" s="12" t="s">
        <v>218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/>
      <c r="K56" s="13"/>
      <c r="L56" s="13"/>
      <c r="M56" s="13"/>
      <c r="N56" s="13"/>
    </row>
    <row r="57" spans="1:14" s="4" customFormat="1" ht="28.5" customHeight="1" hidden="1">
      <c r="A57" s="17" t="s">
        <v>251</v>
      </c>
      <c r="B57" s="12" t="s">
        <v>217</v>
      </c>
      <c r="C57" s="12" t="s">
        <v>252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/>
      <c r="K57" s="13"/>
      <c r="L57" s="13"/>
      <c r="M57" s="13"/>
      <c r="N57" s="13"/>
    </row>
    <row r="58" spans="1:14" s="4" customFormat="1" ht="37.5" customHeight="1" hidden="1">
      <c r="A58" s="17" t="s">
        <v>133</v>
      </c>
      <c r="B58" s="12" t="s">
        <v>217</v>
      </c>
      <c r="C58" s="12" t="s">
        <v>252</v>
      </c>
      <c r="D58" s="12" t="s">
        <v>134</v>
      </c>
      <c r="E58" s="13">
        <v>3881.4</v>
      </c>
      <c r="F58" s="13"/>
      <c r="G58" s="13">
        <v>3881.3</v>
      </c>
      <c r="H58" s="69"/>
      <c r="I58" s="14"/>
      <c r="J58" s="13"/>
      <c r="K58" s="13"/>
      <c r="L58" s="13"/>
      <c r="M58" s="13"/>
      <c r="N58" s="13"/>
    </row>
    <row r="59" spans="1:14" s="4" customFormat="1" ht="12.75" hidden="1">
      <c r="A59" s="28" t="s">
        <v>73</v>
      </c>
      <c r="B59" s="12" t="s">
        <v>137</v>
      </c>
      <c r="C59" s="12" t="s">
        <v>74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/>
      <c r="K59" s="13"/>
      <c r="L59" s="13"/>
      <c r="M59" s="13"/>
      <c r="N59" s="13"/>
    </row>
    <row r="60" spans="1:14" s="4" customFormat="1" ht="12.75" hidden="1">
      <c r="A60" s="28" t="s">
        <v>68</v>
      </c>
      <c r="B60" s="12" t="s">
        <v>137</v>
      </c>
      <c r="C60" s="12" t="s">
        <v>200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/>
      <c r="K60" s="13"/>
      <c r="L60" s="13"/>
      <c r="M60" s="13"/>
      <c r="N60" s="13"/>
    </row>
    <row r="61" spans="1:14" s="4" customFormat="1" ht="12.75" hidden="1">
      <c r="A61" s="17" t="s">
        <v>138</v>
      </c>
      <c r="B61" s="12" t="s">
        <v>137</v>
      </c>
      <c r="C61" s="12" t="s">
        <v>200</v>
      </c>
      <c r="D61" s="12" t="s">
        <v>139</v>
      </c>
      <c r="E61" s="13">
        <f>62854.3-5771</f>
        <v>57083.3</v>
      </c>
      <c r="F61" s="13"/>
      <c r="G61" s="13">
        <v>35999.4</v>
      </c>
      <c r="H61" s="69"/>
      <c r="I61" s="14"/>
      <c r="J61" s="13"/>
      <c r="K61" s="13"/>
      <c r="L61" s="13"/>
      <c r="M61" s="13"/>
      <c r="N61" s="13"/>
    </row>
    <row r="62" spans="1:14" s="4" customFormat="1" ht="12.75">
      <c r="A62" s="29" t="s">
        <v>66</v>
      </c>
      <c r="B62" s="12" t="s">
        <v>137</v>
      </c>
      <c r="C62" s="12" t="s">
        <v>70</v>
      </c>
      <c r="D62" s="12" t="s">
        <v>56</v>
      </c>
      <c r="E62" s="13">
        <v>188.2</v>
      </c>
      <c r="F62" s="13"/>
      <c r="G62" s="13"/>
      <c r="H62" s="13"/>
      <c r="I62" s="14"/>
      <c r="J62" s="13">
        <v>150</v>
      </c>
      <c r="K62" s="13">
        <v>0</v>
      </c>
      <c r="L62" s="13"/>
      <c r="M62" s="13"/>
      <c r="N62" s="13"/>
    </row>
    <row r="63" spans="1:14" s="4" customFormat="1" ht="12.75" hidden="1">
      <c r="A63" s="28" t="s">
        <v>66</v>
      </c>
      <c r="B63" s="12" t="s">
        <v>72</v>
      </c>
      <c r="C63" s="12" t="s">
        <v>75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/>
      <c r="K63" s="13"/>
      <c r="L63" s="13"/>
      <c r="M63" s="13"/>
      <c r="N63" s="13"/>
    </row>
    <row r="64" spans="1:14" s="4" customFormat="1" ht="12.75" hidden="1">
      <c r="A64" s="17" t="s">
        <v>201</v>
      </c>
      <c r="B64" s="12" t="s">
        <v>72</v>
      </c>
      <c r="C64" s="12" t="s">
        <v>202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/>
      <c r="K64" s="13"/>
      <c r="L64" s="13"/>
      <c r="M64" s="13"/>
      <c r="N64" s="13"/>
    </row>
    <row r="65" spans="1:14" s="4" customFormat="1" ht="12.75" hidden="1">
      <c r="A65" s="17" t="s">
        <v>138</v>
      </c>
      <c r="B65" s="12" t="s">
        <v>72</v>
      </c>
      <c r="C65" s="12" t="s">
        <v>202</v>
      </c>
      <c r="D65" s="12" t="s">
        <v>139</v>
      </c>
      <c r="E65" s="13">
        <f>19861.5-1483.8-3033.1</f>
        <v>15344.6</v>
      </c>
      <c r="F65" s="13"/>
      <c r="G65" s="13">
        <v>0</v>
      </c>
      <c r="H65" s="69"/>
      <c r="I65" s="14"/>
      <c r="J65" s="13"/>
      <c r="K65" s="13"/>
      <c r="L65" s="13"/>
      <c r="M65" s="13"/>
      <c r="N65" s="13"/>
    </row>
    <row r="66" spans="1:14" s="4" customFormat="1" ht="26.25" hidden="1">
      <c r="A66" s="17" t="s">
        <v>43</v>
      </c>
      <c r="B66" s="12" t="s">
        <v>210</v>
      </c>
      <c r="C66" s="12" t="s">
        <v>44</v>
      </c>
      <c r="D66" s="12" t="s">
        <v>56</v>
      </c>
      <c r="E66" s="13">
        <f>E67</f>
        <v>935</v>
      </c>
      <c r="F66" s="13">
        <f>F67</f>
        <v>935</v>
      </c>
      <c r="G66" s="13">
        <f>G67</f>
        <v>0</v>
      </c>
      <c r="H66" s="69"/>
      <c r="I66" s="14"/>
      <c r="J66" s="13"/>
      <c r="K66" s="13"/>
      <c r="L66" s="13"/>
      <c r="M66" s="13">
        <f>M67</f>
        <v>0</v>
      </c>
      <c r="N66" s="13"/>
    </row>
    <row r="67" spans="1:14" s="4" customFormat="1" ht="26.25" hidden="1">
      <c r="A67" s="17" t="s">
        <v>133</v>
      </c>
      <c r="B67" s="12" t="s">
        <v>210</v>
      </c>
      <c r="C67" s="12" t="s">
        <v>44</v>
      </c>
      <c r="D67" s="12" t="s">
        <v>134</v>
      </c>
      <c r="E67" s="13">
        <v>935</v>
      </c>
      <c r="F67" s="13">
        <v>935</v>
      </c>
      <c r="G67" s="13">
        <v>0</v>
      </c>
      <c r="H67" s="69"/>
      <c r="I67" s="14"/>
      <c r="J67" s="13"/>
      <c r="K67" s="13"/>
      <c r="L67" s="13"/>
      <c r="M67" s="13">
        <v>0</v>
      </c>
      <c r="N67" s="13"/>
    </row>
    <row r="68" spans="1:14" s="4" customFormat="1" ht="26.25" hidden="1">
      <c r="A68" s="17" t="s">
        <v>211</v>
      </c>
      <c r="B68" s="12" t="s">
        <v>210</v>
      </c>
      <c r="C68" s="12" t="s">
        <v>213</v>
      </c>
      <c r="D68" s="12" t="s">
        <v>56</v>
      </c>
      <c r="E68" s="13">
        <f>E69</f>
        <v>20350.9</v>
      </c>
      <c r="F68" s="13"/>
      <c r="G68" s="13">
        <f>G69</f>
        <v>2927.2</v>
      </c>
      <c r="H68" s="69"/>
      <c r="I68" s="14"/>
      <c r="J68" s="13"/>
      <c r="K68" s="13"/>
      <c r="L68" s="13"/>
      <c r="M68" s="13"/>
      <c r="N68" s="13"/>
    </row>
    <row r="69" spans="1:14" s="4" customFormat="1" ht="12.75" hidden="1">
      <c r="A69" s="17" t="s">
        <v>212</v>
      </c>
      <c r="B69" s="12" t="s">
        <v>210</v>
      </c>
      <c r="C69" s="12" t="s">
        <v>214</v>
      </c>
      <c r="D69" s="12" t="s">
        <v>56</v>
      </c>
      <c r="E69" s="13">
        <f>E70+E72+E74</f>
        <v>20350.9</v>
      </c>
      <c r="F69" s="13"/>
      <c r="G69" s="13">
        <f>G70+G72+G74</f>
        <v>2927.2</v>
      </c>
      <c r="H69" s="69"/>
      <c r="I69" s="14"/>
      <c r="J69" s="13"/>
      <c r="K69" s="13"/>
      <c r="L69" s="13"/>
      <c r="M69" s="13"/>
      <c r="N69" s="13"/>
    </row>
    <row r="70" spans="1:14" s="4" customFormat="1" ht="26.25" hidden="1">
      <c r="A70" s="17" t="s">
        <v>133</v>
      </c>
      <c r="B70" s="12" t="s">
        <v>210</v>
      </c>
      <c r="C70" s="12" t="s">
        <v>214</v>
      </c>
      <c r="D70" s="12" t="s">
        <v>134</v>
      </c>
      <c r="E70" s="13">
        <f>E71</f>
        <v>986.4000000000001</v>
      </c>
      <c r="F70" s="13"/>
      <c r="G70" s="13">
        <f>G71</f>
        <v>406.7</v>
      </c>
      <c r="H70" s="69"/>
      <c r="I70" s="14"/>
      <c r="J70" s="13"/>
      <c r="K70" s="13"/>
      <c r="L70" s="13"/>
      <c r="M70" s="13"/>
      <c r="N70" s="13"/>
    </row>
    <row r="71" spans="1:14" s="4" customFormat="1" ht="39" hidden="1">
      <c r="A71" s="17" t="s">
        <v>260</v>
      </c>
      <c r="B71" s="12" t="s">
        <v>210</v>
      </c>
      <c r="C71" s="12" t="s">
        <v>259</v>
      </c>
      <c r="D71" s="12" t="s">
        <v>134</v>
      </c>
      <c r="E71" s="13">
        <f>-146+1132.4</f>
        <v>986.4000000000001</v>
      </c>
      <c r="F71" s="13"/>
      <c r="G71" s="13">
        <v>406.7</v>
      </c>
      <c r="H71" s="69"/>
      <c r="I71" s="14"/>
      <c r="J71" s="13"/>
      <c r="K71" s="13"/>
      <c r="L71" s="13"/>
      <c r="M71" s="13"/>
      <c r="N71" s="13"/>
    </row>
    <row r="72" spans="1:14" s="4" customFormat="1" ht="26.25" hidden="1">
      <c r="A72" s="17" t="s">
        <v>347</v>
      </c>
      <c r="B72" s="12" t="s">
        <v>210</v>
      </c>
      <c r="C72" s="12" t="s">
        <v>346</v>
      </c>
      <c r="D72" s="12" t="s">
        <v>56</v>
      </c>
      <c r="E72" s="13">
        <f>E73</f>
        <v>16972.5</v>
      </c>
      <c r="F72" s="13"/>
      <c r="G72" s="13">
        <f>G73</f>
        <v>128.5</v>
      </c>
      <c r="H72" s="69"/>
      <c r="I72" s="14"/>
      <c r="J72" s="13"/>
      <c r="K72" s="13"/>
      <c r="L72" s="13"/>
      <c r="M72" s="13"/>
      <c r="N72" s="13"/>
    </row>
    <row r="73" spans="1:14" s="4" customFormat="1" ht="26.25" hidden="1">
      <c r="A73" s="17" t="s">
        <v>133</v>
      </c>
      <c r="B73" s="12" t="s">
        <v>210</v>
      </c>
      <c r="C73" s="12" t="s">
        <v>346</v>
      </c>
      <c r="D73" s="12" t="s">
        <v>134</v>
      </c>
      <c r="E73" s="13">
        <f>-40-174.5-819.7-218.4+18225.1</f>
        <v>16972.5</v>
      </c>
      <c r="F73" s="13"/>
      <c r="G73" s="13">
        <v>128.5</v>
      </c>
      <c r="H73" s="69"/>
      <c r="I73" s="14"/>
      <c r="J73" s="13"/>
      <c r="K73" s="13"/>
      <c r="L73" s="13"/>
      <c r="M73" s="13"/>
      <c r="N73" s="13"/>
    </row>
    <row r="74" spans="1:14" s="4" customFormat="1" ht="26.25" hidden="1">
      <c r="A74" s="17" t="s">
        <v>133</v>
      </c>
      <c r="B74" s="12" t="s">
        <v>210</v>
      </c>
      <c r="C74" s="12" t="s">
        <v>214</v>
      </c>
      <c r="D74" s="12" t="s">
        <v>134</v>
      </c>
      <c r="E74" s="30">
        <f>908.2+1483.8</f>
        <v>2392</v>
      </c>
      <c r="F74" s="30"/>
      <c r="G74" s="30">
        <v>2392</v>
      </c>
      <c r="H74" s="71"/>
      <c r="I74" s="52"/>
      <c r="J74" s="30"/>
      <c r="K74" s="30"/>
      <c r="L74" s="30"/>
      <c r="M74" s="13"/>
      <c r="N74" s="13"/>
    </row>
    <row r="75" spans="1:14" s="4" customFormat="1" ht="26.25" hidden="1">
      <c r="A75" s="17" t="s">
        <v>308</v>
      </c>
      <c r="B75" s="12" t="s">
        <v>210</v>
      </c>
      <c r="C75" s="12" t="s">
        <v>254</v>
      </c>
      <c r="D75" s="12" t="s">
        <v>56</v>
      </c>
      <c r="E75" s="13">
        <f>E76</f>
        <v>17202</v>
      </c>
      <c r="F75" s="13"/>
      <c r="G75" s="13">
        <f>G76</f>
        <v>11419.1</v>
      </c>
      <c r="H75" s="69"/>
      <c r="I75" s="14"/>
      <c r="J75" s="13"/>
      <c r="K75" s="13"/>
      <c r="L75" s="13"/>
      <c r="M75" s="13"/>
      <c r="N75" s="13"/>
    </row>
    <row r="76" spans="1:14" s="4" customFormat="1" ht="26.25" hidden="1">
      <c r="A76" s="17" t="s">
        <v>88</v>
      </c>
      <c r="B76" s="12" t="s">
        <v>210</v>
      </c>
      <c r="C76" s="12" t="s">
        <v>255</v>
      </c>
      <c r="D76" s="12" t="s">
        <v>159</v>
      </c>
      <c r="E76" s="13">
        <f>E77+E79</f>
        <v>17202</v>
      </c>
      <c r="F76" s="13"/>
      <c r="G76" s="13">
        <f>G77+G79</f>
        <v>11419.1</v>
      </c>
      <c r="H76" s="69"/>
      <c r="I76" s="14"/>
      <c r="J76" s="13"/>
      <c r="K76" s="13"/>
      <c r="L76" s="13"/>
      <c r="M76" s="13"/>
      <c r="N76" s="13"/>
    </row>
    <row r="77" spans="1:14" s="4" customFormat="1" ht="39" hidden="1">
      <c r="A77" s="22" t="s">
        <v>322</v>
      </c>
      <c r="B77" s="20" t="s">
        <v>210</v>
      </c>
      <c r="C77" s="31" t="s">
        <v>256</v>
      </c>
      <c r="D77" s="31" t="s">
        <v>56</v>
      </c>
      <c r="E77" s="32">
        <f>E78</f>
        <v>2500</v>
      </c>
      <c r="F77" s="32"/>
      <c r="G77" s="32">
        <f>G78</f>
        <v>1304</v>
      </c>
      <c r="H77" s="72"/>
      <c r="I77" s="14"/>
      <c r="J77" s="32"/>
      <c r="K77" s="32"/>
      <c r="L77" s="32"/>
      <c r="M77" s="32"/>
      <c r="N77" s="32"/>
    </row>
    <row r="78" spans="1:14" s="4" customFormat="1" ht="12.75" hidden="1">
      <c r="A78" s="17" t="s">
        <v>160</v>
      </c>
      <c r="B78" s="20" t="s">
        <v>210</v>
      </c>
      <c r="C78" s="31" t="s">
        <v>256</v>
      </c>
      <c r="D78" s="31" t="s">
        <v>159</v>
      </c>
      <c r="E78" s="32">
        <v>2500</v>
      </c>
      <c r="F78" s="32"/>
      <c r="G78" s="32">
        <v>1304</v>
      </c>
      <c r="H78" s="72"/>
      <c r="I78" s="14"/>
      <c r="J78" s="32"/>
      <c r="K78" s="32"/>
      <c r="L78" s="32"/>
      <c r="M78" s="32"/>
      <c r="N78" s="32"/>
    </row>
    <row r="79" spans="1:14" s="4" customFormat="1" ht="26.25" hidden="1">
      <c r="A79" s="17" t="s">
        <v>257</v>
      </c>
      <c r="B79" s="11" t="s">
        <v>210</v>
      </c>
      <c r="C79" s="11" t="s">
        <v>258</v>
      </c>
      <c r="D79" s="11" t="s">
        <v>56</v>
      </c>
      <c r="E79" s="18">
        <f>E80</f>
        <v>14702</v>
      </c>
      <c r="F79" s="18"/>
      <c r="G79" s="18">
        <f>G80</f>
        <v>10115.1</v>
      </c>
      <c r="H79" s="70"/>
      <c r="I79" s="19"/>
      <c r="J79" s="18"/>
      <c r="K79" s="18"/>
      <c r="L79" s="18"/>
      <c r="M79" s="18"/>
      <c r="N79" s="18"/>
    </row>
    <row r="80" spans="1:14" s="4" customFormat="1" ht="12.75" hidden="1">
      <c r="A80" s="17" t="s">
        <v>160</v>
      </c>
      <c r="B80" s="11" t="s">
        <v>210</v>
      </c>
      <c r="C80" s="11" t="s">
        <v>258</v>
      </c>
      <c r="D80" s="11" t="s">
        <v>159</v>
      </c>
      <c r="E80" s="18">
        <f>685+2520+11497</f>
        <v>14702</v>
      </c>
      <c r="F80" s="18"/>
      <c r="G80" s="18">
        <v>10115.1</v>
      </c>
      <c r="H80" s="70"/>
      <c r="I80" s="19"/>
      <c r="J80" s="18"/>
      <c r="K80" s="18"/>
      <c r="L80" s="18"/>
      <c r="M80" s="18"/>
      <c r="N80" s="18"/>
    </row>
    <row r="81" spans="1:14" s="4" customFormat="1" ht="12.75">
      <c r="A81" s="25" t="s">
        <v>378</v>
      </c>
      <c r="B81" s="11" t="s">
        <v>379</v>
      </c>
      <c r="C81" s="11" t="s">
        <v>70</v>
      </c>
      <c r="D81" s="11" t="s">
        <v>56</v>
      </c>
      <c r="E81" s="18">
        <v>160.8</v>
      </c>
      <c r="F81" s="18">
        <v>0</v>
      </c>
      <c r="G81" s="18"/>
      <c r="H81" s="70"/>
      <c r="I81" s="19"/>
      <c r="J81" s="18">
        <v>0</v>
      </c>
      <c r="K81" s="18">
        <v>0</v>
      </c>
      <c r="L81" s="18"/>
      <c r="M81" s="18"/>
      <c r="N81" s="18"/>
    </row>
    <row r="82" spans="1:14" s="4" customFormat="1" ht="12.75">
      <c r="A82" s="33" t="s">
        <v>118</v>
      </c>
      <c r="B82" s="34" t="s">
        <v>119</v>
      </c>
      <c r="C82" s="34" t="s">
        <v>70</v>
      </c>
      <c r="D82" s="34" t="s">
        <v>56</v>
      </c>
      <c r="E82" s="35">
        <f>E83</f>
        <v>261</v>
      </c>
      <c r="F82" s="35">
        <f>F83</f>
        <v>66.7</v>
      </c>
      <c r="G82" s="81">
        <f>F82/F319*100</f>
        <v>0.8718042557641031</v>
      </c>
      <c r="H82" s="80">
        <f>F82/E82*100</f>
        <v>25.55555555555556</v>
      </c>
      <c r="I82" s="36"/>
      <c r="J82" s="35">
        <f>J83</f>
        <v>266</v>
      </c>
      <c r="K82" s="35">
        <f>K83</f>
        <v>59.2</v>
      </c>
      <c r="L82" s="81">
        <f>K82/K319*100</f>
        <v>0.6219206000693358</v>
      </c>
      <c r="M82" s="81">
        <f>K82/J82*100</f>
        <v>22.25563909774436</v>
      </c>
      <c r="N82" s="80">
        <f>F82/K82*100</f>
        <v>112.66891891891892</v>
      </c>
    </row>
    <row r="83" spans="1:14" s="4" customFormat="1" ht="12.75">
      <c r="A83" s="25" t="s">
        <v>370</v>
      </c>
      <c r="B83" s="12" t="s">
        <v>371</v>
      </c>
      <c r="C83" s="12" t="s">
        <v>70</v>
      </c>
      <c r="D83" s="12" t="s">
        <v>56</v>
      </c>
      <c r="E83" s="13">
        <v>261</v>
      </c>
      <c r="F83" s="13">
        <v>66.7</v>
      </c>
      <c r="G83" s="13"/>
      <c r="H83" s="85">
        <f>F83/E83*100</f>
        <v>25.55555555555556</v>
      </c>
      <c r="I83" s="14"/>
      <c r="J83" s="13">
        <v>266</v>
      </c>
      <c r="K83" s="13">
        <v>59.2</v>
      </c>
      <c r="L83" s="13"/>
      <c r="M83" s="13"/>
      <c r="N83" s="13"/>
    </row>
    <row r="84" spans="1:14" s="4" customFormat="1" ht="26.25" hidden="1">
      <c r="A84" s="17" t="s">
        <v>120</v>
      </c>
      <c r="B84" s="12" t="s">
        <v>140</v>
      </c>
      <c r="C84" s="12" t="s">
        <v>121</v>
      </c>
      <c r="D84" s="12" t="s">
        <v>56</v>
      </c>
      <c r="E84" s="13">
        <f>E85</f>
        <v>1042.1</v>
      </c>
      <c r="F84" s="13"/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6.25" hidden="1">
      <c r="A85" s="17" t="s">
        <v>122</v>
      </c>
      <c r="B85" s="12" t="s">
        <v>140</v>
      </c>
      <c r="C85" s="12" t="s">
        <v>141</v>
      </c>
      <c r="D85" s="12" t="s">
        <v>56</v>
      </c>
      <c r="E85" s="13">
        <f>E86</f>
        <v>1042.1</v>
      </c>
      <c r="F85" s="13"/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6.25" hidden="1">
      <c r="A86" s="17" t="s">
        <v>133</v>
      </c>
      <c r="B86" s="12" t="s">
        <v>140</v>
      </c>
      <c r="C86" s="12" t="s">
        <v>141</v>
      </c>
      <c r="D86" s="12" t="s">
        <v>134</v>
      </c>
      <c r="E86" s="13">
        <v>1042.1</v>
      </c>
      <c r="F86" s="13"/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6.25">
      <c r="A87" s="33" t="s">
        <v>76</v>
      </c>
      <c r="B87" s="34" t="s">
        <v>77</v>
      </c>
      <c r="C87" s="34" t="s">
        <v>70</v>
      </c>
      <c r="D87" s="34" t="s">
        <v>56</v>
      </c>
      <c r="E87" s="35">
        <f>E109+E116</f>
        <v>80</v>
      </c>
      <c r="F87" s="35">
        <f>F109+F116</f>
        <v>3</v>
      </c>
      <c r="G87" s="81">
        <f>F87/F319*100</f>
        <v>0.03921158571652637</v>
      </c>
      <c r="H87" s="80">
        <f>F87/E87*100</f>
        <v>3.75</v>
      </c>
      <c r="I87" s="36"/>
      <c r="J87" s="35">
        <f>J109+J116</f>
        <v>465.8</v>
      </c>
      <c r="K87" s="35">
        <f>K109+K116</f>
        <v>1.6</v>
      </c>
      <c r="L87" s="81">
        <f>K87/K319*100</f>
        <v>0.016808664866738807</v>
      </c>
      <c r="M87" s="81">
        <f>K87/J87*100</f>
        <v>0.34349506225848003</v>
      </c>
      <c r="N87" s="80">
        <f>F87/K87*100</f>
        <v>187.5</v>
      </c>
    </row>
    <row r="88" spans="1:14" s="4" customFormat="1" ht="12.75" hidden="1">
      <c r="A88" s="17" t="s">
        <v>79</v>
      </c>
      <c r="B88" s="31" t="s">
        <v>78</v>
      </c>
      <c r="C88" s="31" t="s">
        <v>80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32"/>
      <c r="K88" s="32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309</v>
      </c>
      <c r="B89" s="31" t="s">
        <v>78</v>
      </c>
      <c r="C89" s="31" t="s">
        <v>155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9" hidden="1">
      <c r="A90" s="16" t="s">
        <v>145</v>
      </c>
      <c r="B90" s="12" t="s">
        <v>78</v>
      </c>
      <c r="C90" s="12" t="s">
        <v>155</v>
      </c>
      <c r="D90" s="11" t="s">
        <v>142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143</v>
      </c>
      <c r="B91" s="12" t="s">
        <v>78</v>
      </c>
      <c r="C91" s="12" t="s">
        <v>144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9" hidden="1">
      <c r="A92" s="16" t="s">
        <v>146</v>
      </c>
      <c r="B92" s="37" t="s">
        <v>78</v>
      </c>
      <c r="C92" s="37" t="s">
        <v>147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9" hidden="1">
      <c r="A93" s="16" t="s">
        <v>145</v>
      </c>
      <c r="B93" s="37" t="s">
        <v>78</v>
      </c>
      <c r="C93" s="37" t="s">
        <v>147</v>
      </c>
      <c r="D93" s="37" t="s">
        <v>142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148</v>
      </c>
      <c r="B94" s="37" t="s">
        <v>78</v>
      </c>
      <c r="C94" s="37" t="s">
        <v>149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150</v>
      </c>
      <c r="B95" s="37" t="s">
        <v>78</v>
      </c>
      <c r="C95" s="37" t="s">
        <v>151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9" hidden="1">
      <c r="A96" s="16" t="s">
        <v>145</v>
      </c>
      <c r="B96" s="37" t="s">
        <v>78</v>
      </c>
      <c r="C96" s="37" t="s">
        <v>151</v>
      </c>
      <c r="D96" s="37" t="s">
        <v>142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9" hidden="1">
      <c r="A97" s="17" t="s">
        <v>152</v>
      </c>
      <c r="B97" s="12" t="s">
        <v>78</v>
      </c>
      <c r="C97" s="12" t="s">
        <v>193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9" hidden="1">
      <c r="A98" s="16" t="s">
        <v>145</v>
      </c>
      <c r="B98" s="31" t="s">
        <v>78</v>
      </c>
      <c r="C98" s="31" t="s">
        <v>193</v>
      </c>
      <c r="D98" s="20" t="s">
        <v>142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78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145</v>
      </c>
      <c r="B100" s="31" t="s">
        <v>78</v>
      </c>
      <c r="C100" s="31" t="s">
        <v>28</v>
      </c>
      <c r="D100" s="20" t="s">
        <v>142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124</v>
      </c>
      <c r="B101" s="31" t="s">
        <v>78</v>
      </c>
      <c r="C101" s="31" t="s">
        <v>153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154</v>
      </c>
      <c r="B102" s="31" t="s">
        <v>78</v>
      </c>
      <c r="C102" s="31" t="s">
        <v>153</v>
      </c>
      <c r="D102" s="20" t="s">
        <v>87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203</v>
      </c>
      <c r="B103" s="31" t="s">
        <v>78</v>
      </c>
      <c r="C103" s="31" t="s">
        <v>204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261</v>
      </c>
      <c r="B104" s="31" t="s">
        <v>78</v>
      </c>
      <c r="C104" s="31" t="s">
        <v>253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262</v>
      </c>
      <c r="B105" s="31" t="s">
        <v>78</v>
      </c>
      <c r="C105" s="31" t="s">
        <v>263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145</v>
      </c>
      <c r="B106" s="31" t="s">
        <v>78</v>
      </c>
      <c r="C106" s="31" t="s">
        <v>263</v>
      </c>
      <c r="D106" s="20" t="s">
        <v>142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264</v>
      </c>
      <c r="B107" s="31" t="s">
        <v>78</v>
      </c>
      <c r="C107" s="31" t="s">
        <v>265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145</v>
      </c>
      <c r="B108" s="31" t="s">
        <v>78</v>
      </c>
      <c r="C108" s="31" t="s">
        <v>265</v>
      </c>
      <c r="D108" s="20" t="s">
        <v>142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9">
      <c r="A109" s="29" t="s">
        <v>223</v>
      </c>
      <c r="B109" s="12" t="s">
        <v>81</v>
      </c>
      <c r="C109" s="12" t="s">
        <v>70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125.8</v>
      </c>
      <c r="K109" s="41">
        <v>1.6</v>
      </c>
      <c r="L109" s="41"/>
      <c r="M109" s="86">
        <f t="shared" si="3"/>
        <v>1.2718600953895072</v>
      </c>
      <c r="N109" s="18"/>
    </row>
    <row r="110" spans="1:14" s="4" customFormat="1" ht="39" hidden="1">
      <c r="A110" s="42" t="s">
        <v>117</v>
      </c>
      <c r="B110" s="37" t="s">
        <v>81</v>
      </c>
      <c r="C110" s="37" t="s">
        <v>116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/>
      <c r="K110" s="39"/>
      <c r="L110" s="39"/>
      <c r="M110" s="38"/>
      <c r="N110" s="38"/>
    </row>
    <row r="111" spans="1:14" s="4" customFormat="1" ht="39" hidden="1">
      <c r="A111" s="16" t="s">
        <v>115</v>
      </c>
      <c r="B111" s="37" t="s">
        <v>81</v>
      </c>
      <c r="C111" s="37" t="s">
        <v>156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/>
      <c r="K111" s="38"/>
      <c r="L111" s="38"/>
      <c r="M111" s="38"/>
      <c r="N111" s="38"/>
    </row>
    <row r="112" spans="1:14" s="4" customFormat="1" ht="26.25" hidden="1">
      <c r="A112" s="16" t="s">
        <v>133</v>
      </c>
      <c r="B112" s="37" t="s">
        <v>81</v>
      </c>
      <c r="C112" s="37" t="s">
        <v>156</v>
      </c>
      <c r="D112" s="37" t="s">
        <v>134</v>
      </c>
      <c r="E112" s="38">
        <f>-685+2649.6+3033.1</f>
        <v>4997.7</v>
      </c>
      <c r="F112" s="38"/>
      <c r="G112" s="38">
        <v>4997.7</v>
      </c>
      <c r="H112" s="73"/>
      <c r="I112" s="14"/>
      <c r="J112" s="38"/>
      <c r="K112" s="38"/>
      <c r="L112" s="38"/>
      <c r="M112" s="38"/>
      <c r="N112" s="38"/>
    </row>
    <row r="113" spans="1:14" s="4" customFormat="1" ht="12.75" hidden="1">
      <c r="A113" s="17" t="s">
        <v>82</v>
      </c>
      <c r="B113" s="12" t="s">
        <v>81</v>
      </c>
      <c r="C113" s="12" t="s">
        <v>83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/>
      <c r="K113" s="13"/>
      <c r="L113" s="13"/>
      <c r="M113" s="13"/>
      <c r="N113" s="13"/>
    </row>
    <row r="114" spans="1:14" s="4" customFormat="1" ht="26.25" hidden="1">
      <c r="A114" s="26" t="s">
        <v>157</v>
      </c>
      <c r="B114" s="12" t="s">
        <v>81</v>
      </c>
      <c r="C114" s="12" t="s">
        <v>158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/>
      <c r="K114" s="13"/>
      <c r="L114" s="13"/>
      <c r="M114" s="13"/>
      <c r="N114" s="13"/>
    </row>
    <row r="115" spans="1:14" s="4" customFormat="1" ht="26.25" hidden="1">
      <c r="A115" s="16" t="s">
        <v>133</v>
      </c>
      <c r="B115" s="12" t="s">
        <v>81</v>
      </c>
      <c r="C115" s="12" t="s">
        <v>158</v>
      </c>
      <c r="D115" s="12" t="s">
        <v>134</v>
      </c>
      <c r="E115" s="13">
        <v>1100</v>
      </c>
      <c r="F115" s="13"/>
      <c r="G115" s="13">
        <v>542.3</v>
      </c>
      <c r="H115" s="69"/>
      <c r="I115" s="14"/>
      <c r="J115" s="13"/>
      <c r="K115" s="13"/>
      <c r="L115" s="13"/>
      <c r="M115" s="13"/>
      <c r="N115" s="13"/>
    </row>
    <row r="116" spans="1:14" s="4" customFormat="1" ht="39">
      <c r="A116" s="43" t="s">
        <v>312</v>
      </c>
      <c r="B116" s="12" t="s">
        <v>313</v>
      </c>
      <c r="C116" s="12" t="s">
        <v>314</v>
      </c>
      <c r="D116" s="12" t="s">
        <v>56</v>
      </c>
      <c r="E116" s="13">
        <v>80</v>
      </c>
      <c r="F116" s="13">
        <v>3</v>
      </c>
      <c r="G116" s="13"/>
      <c r="H116" s="13"/>
      <c r="I116" s="14"/>
      <c r="J116" s="13">
        <v>340</v>
      </c>
      <c r="K116" s="13">
        <v>0</v>
      </c>
      <c r="L116" s="13"/>
      <c r="M116" s="13"/>
      <c r="N116" s="13"/>
    </row>
    <row r="117" spans="1:14" s="4" customFormat="1" ht="39" hidden="1">
      <c r="A117" s="44" t="s">
        <v>315</v>
      </c>
      <c r="B117" s="12" t="s">
        <v>313</v>
      </c>
      <c r="C117" s="12" t="s">
        <v>316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138</v>
      </c>
      <c r="B118" s="12" t="s">
        <v>313</v>
      </c>
      <c r="C118" s="12" t="s">
        <v>316</v>
      </c>
      <c r="D118" s="12" t="s">
        <v>139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350</v>
      </c>
      <c r="B119" s="12" t="s">
        <v>313</v>
      </c>
      <c r="C119" s="12" t="s">
        <v>349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88</v>
      </c>
      <c r="B120" s="12" t="s">
        <v>313</v>
      </c>
      <c r="C120" s="12" t="s">
        <v>349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160</v>
      </c>
      <c r="B121" s="12" t="s">
        <v>313</v>
      </c>
      <c r="C121" s="12" t="s">
        <v>349</v>
      </c>
      <c r="D121" s="12" t="s">
        <v>159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313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133</v>
      </c>
      <c r="B123" s="31" t="s">
        <v>313</v>
      </c>
      <c r="C123" s="12" t="s">
        <v>33</v>
      </c>
      <c r="D123" s="12" t="s">
        <v>134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203</v>
      </c>
      <c r="B124" s="31" t="s">
        <v>313</v>
      </c>
      <c r="C124" s="12" t="s">
        <v>204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313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313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145</v>
      </c>
      <c r="B127" s="31" t="s">
        <v>313</v>
      </c>
      <c r="C127" s="12" t="s">
        <v>40</v>
      </c>
      <c r="D127" s="12" t="s">
        <v>142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313</v>
      </c>
      <c r="C128" s="12" t="s">
        <v>42</v>
      </c>
      <c r="D128" s="12" t="s">
        <v>142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145</v>
      </c>
      <c r="B129" s="31" t="s">
        <v>313</v>
      </c>
      <c r="C129" s="12" t="s">
        <v>42</v>
      </c>
      <c r="D129" s="12" t="s">
        <v>142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84</v>
      </c>
      <c r="B130" s="34" t="s">
        <v>85</v>
      </c>
      <c r="C130" s="34" t="s">
        <v>70</v>
      </c>
      <c r="D130" s="34" t="s">
        <v>56</v>
      </c>
      <c r="E130" s="35">
        <f>E138+E137</f>
        <v>0</v>
      </c>
      <c r="F130" s="35">
        <f>F138+F137</f>
        <v>0</v>
      </c>
      <c r="G130" s="81">
        <f>F130/F319*100</f>
        <v>0</v>
      </c>
      <c r="H130" s="80"/>
      <c r="I130" s="36"/>
      <c r="J130" s="35">
        <f>J138+J137</f>
        <v>6875.9</v>
      </c>
      <c r="K130" s="35">
        <f>K138+K137</f>
        <v>216</v>
      </c>
      <c r="L130" s="81">
        <f>K130/K319*100</f>
        <v>2.2691697570097387</v>
      </c>
      <c r="M130" s="81">
        <f>K130/J130*100</f>
        <v>3.1414069430910865</v>
      </c>
      <c r="N130" s="80">
        <f>F130/K130*100</f>
        <v>0</v>
      </c>
    </row>
    <row r="131" spans="1:14" s="4" customFormat="1" ht="12.75" hidden="1">
      <c r="A131" s="17" t="s">
        <v>224</v>
      </c>
      <c r="B131" s="31" t="s">
        <v>123</v>
      </c>
      <c r="C131" s="31" t="s">
        <v>225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8">K131/J131*100</f>
        <v>#DIV/0!</v>
      </c>
      <c r="N131" s="32"/>
    </row>
    <row r="132" spans="1:14" s="4" customFormat="1" ht="26.25" hidden="1">
      <c r="A132" s="17" t="s">
        <v>164</v>
      </c>
      <c r="B132" s="31" t="s">
        <v>123</v>
      </c>
      <c r="C132" s="31" t="s">
        <v>226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161</v>
      </c>
      <c r="B133" s="31" t="s">
        <v>123</v>
      </c>
      <c r="C133" s="31" t="s">
        <v>226</v>
      </c>
      <c r="D133" s="31" t="s">
        <v>162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8.75" hidden="1">
      <c r="A134" s="17" t="s">
        <v>219</v>
      </c>
      <c r="B134" s="31" t="s">
        <v>123</v>
      </c>
      <c r="C134" s="31" t="s">
        <v>227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6.25" hidden="1">
      <c r="A135" s="17" t="s">
        <v>164</v>
      </c>
      <c r="B135" s="31" t="s">
        <v>123</v>
      </c>
      <c r="C135" s="31" t="s">
        <v>227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351</v>
      </c>
      <c r="B136" s="31" t="s">
        <v>123</v>
      </c>
      <c r="C136" s="31" t="s">
        <v>227</v>
      </c>
      <c r="D136" s="31" t="s">
        <v>139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368</v>
      </c>
      <c r="B137" s="31" t="s">
        <v>369</v>
      </c>
      <c r="C137" s="31" t="s">
        <v>70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6875.9</v>
      </c>
      <c r="K137" s="32">
        <v>216</v>
      </c>
      <c r="L137" s="32"/>
      <c r="M137" s="86">
        <f>K137/J137*100</f>
        <v>3.1414069430910865</v>
      </c>
      <c r="N137" s="32"/>
    </row>
    <row r="138" spans="1:14" s="4" customFormat="1" ht="26.25">
      <c r="A138" s="25" t="s">
        <v>113</v>
      </c>
      <c r="B138" s="31" t="s">
        <v>163</v>
      </c>
      <c r="C138" s="31" t="s">
        <v>70</v>
      </c>
      <c r="D138" s="31" t="s">
        <v>56</v>
      </c>
      <c r="E138" s="32">
        <v>0</v>
      </c>
      <c r="F138" s="32">
        <v>0</v>
      </c>
      <c r="G138" s="32"/>
      <c r="H138" s="85"/>
      <c r="I138" s="14"/>
      <c r="J138" s="32">
        <v>0</v>
      </c>
      <c r="K138" s="32">
        <v>0</v>
      </c>
      <c r="L138" s="32"/>
      <c r="M138" s="86"/>
      <c r="N138" s="32"/>
    </row>
    <row r="139" spans="1:14" s="4" customFormat="1" ht="26.25" hidden="1">
      <c r="A139" s="17" t="s">
        <v>25</v>
      </c>
      <c r="B139" s="31" t="s">
        <v>163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6.25" hidden="1">
      <c r="A140" s="16" t="s">
        <v>133</v>
      </c>
      <c r="B140" s="31" t="s">
        <v>163</v>
      </c>
      <c r="C140" s="31" t="s">
        <v>26</v>
      </c>
      <c r="D140" s="31" t="s">
        <v>134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6.25" hidden="1">
      <c r="A141" s="17" t="s">
        <v>305</v>
      </c>
      <c r="B141" s="31" t="s">
        <v>163</v>
      </c>
      <c r="C141" s="31" t="s">
        <v>306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6.25" hidden="1">
      <c r="A142" s="16" t="s">
        <v>133</v>
      </c>
      <c r="B142" s="31" t="s">
        <v>163</v>
      </c>
      <c r="C142" s="31" t="s">
        <v>306</v>
      </c>
      <c r="D142" s="31" t="s">
        <v>134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6.25" hidden="1">
      <c r="A143" s="16" t="s">
        <v>266</v>
      </c>
      <c r="B143" s="31" t="s">
        <v>163</v>
      </c>
      <c r="C143" s="31" t="s">
        <v>267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6.25" hidden="1">
      <c r="A144" s="16" t="s">
        <v>133</v>
      </c>
      <c r="B144" s="31" t="s">
        <v>163</v>
      </c>
      <c r="C144" s="31" t="s">
        <v>267</v>
      </c>
      <c r="D144" s="31" t="s">
        <v>134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163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9" hidden="1">
      <c r="A146" s="16" t="s">
        <v>36</v>
      </c>
      <c r="B146" s="31" t="s">
        <v>163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351</v>
      </c>
      <c r="B147" s="31" t="s">
        <v>163</v>
      </c>
      <c r="C147" s="31" t="s">
        <v>37</v>
      </c>
      <c r="D147" s="31" t="s">
        <v>139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203</v>
      </c>
      <c r="B148" s="31" t="s">
        <v>163</v>
      </c>
      <c r="C148" s="31" t="s">
        <v>204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6" hidden="1">
      <c r="A149" s="16" t="s">
        <v>279</v>
      </c>
      <c r="B149" s="31" t="s">
        <v>163</v>
      </c>
      <c r="C149" s="31" t="s">
        <v>280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6.25" hidden="1">
      <c r="A150" s="16" t="s">
        <v>133</v>
      </c>
      <c r="B150" s="31" t="s">
        <v>163</v>
      </c>
      <c r="C150" s="31" t="s">
        <v>280</v>
      </c>
      <c r="D150" s="31" t="s">
        <v>134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70</v>
      </c>
      <c r="D151" s="7" t="s">
        <v>56</v>
      </c>
      <c r="E151" s="47">
        <f>E154+E153+E152</f>
        <v>11543.899999999998</v>
      </c>
      <c r="F151" s="47">
        <f>F154+F153+F152</f>
        <v>2854</v>
      </c>
      <c r="G151" s="82">
        <f>F151/F319*100</f>
        <v>37.30328854498876</v>
      </c>
      <c r="H151" s="80">
        <f>F151/E151*100</f>
        <v>24.723013886121677</v>
      </c>
      <c r="I151" s="36"/>
      <c r="J151" s="47">
        <f>J154+J153+J152</f>
        <v>12889.7</v>
      </c>
      <c r="K151" s="47">
        <f>K154+K153+K152</f>
        <v>1758.9</v>
      </c>
      <c r="L151" s="82">
        <f>K151/K319*100</f>
        <v>18.477975396316804</v>
      </c>
      <c r="M151" s="82">
        <f>K151/J151*100</f>
        <v>13.645779188033858</v>
      </c>
      <c r="N151" s="80">
        <f>F151/K151*100</f>
        <v>162.26050372391836</v>
      </c>
    </row>
    <row r="152" spans="1:14" s="4" customFormat="1" ht="12.75">
      <c r="A152" s="25" t="s">
        <v>357</v>
      </c>
      <c r="B152" s="31" t="s">
        <v>358</v>
      </c>
      <c r="C152" s="31" t="s">
        <v>70</v>
      </c>
      <c r="D152" s="31" t="s">
        <v>56</v>
      </c>
      <c r="E152" s="32">
        <v>11.8</v>
      </c>
      <c r="F152" s="32">
        <v>11.8</v>
      </c>
      <c r="G152" s="82"/>
      <c r="H152" s="80"/>
      <c r="I152" s="36"/>
      <c r="J152" s="32">
        <v>1490.4</v>
      </c>
      <c r="K152" s="32">
        <v>612.9</v>
      </c>
      <c r="L152" s="47"/>
      <c r="M152" s="47"/>
      <c r="N152" s="84"/>
    </row>
    <row r="153" spans="1:14" s="4" customFormat="1" ht="12.75">
      <c r="A153" s="25" t="s">
        <v>359</v>
      </c>
      <c r="B153" s="31" t="s">
        <v>360</v>
      </c>
      <c r="C153" s="31" t="s">
        <v>70</v>
      </c>
      <c r="D153" s="31" t="s">
        <v>56</v>
      </c>
      <c r="E153" s="32">
        <v>2635.7</v>
      </c>
      <c r="F153" s="32">
        <v>2084.2</v>
      </c>
      <c r="G153" s="82"/>
      <c r="H153" s="80"/>
      <c r="I153" s="36"/>
      <c r="J153" s="32">
        <v>80.6</v>
      </c>
      <c r="K153" s="32">
        <v>0</v>
      </c>
      <c r="L153" s="47"/>
      <c r="M153" s="47"/>
      <c r="N153" s="84"/>
    </row>
    <row r="154" spans="1:14" s="4" customFormat="1" ht="12.75">
      <c r="A154" s="25" t="s">
        <v>11</v>
      </c>
      <c r="B154" s="31" t="s">
        <v>12</v>
      </c>
      <c r="C154" s="31" t="s">
        <v>70</v>
      </c>
      <c r="D154" s="31" t="s">
        <v>56</v>
      </c>
      <c r="E154" s="32">
        <v>8896.4</v>
      </c>
      <c r="F154" s="32">
        <v>758</v>
      </c>
      <c r="G154" s="32"/>
      <c r="H154" s="13"/>
      <c r="I154" s="14"/>
      <c r="J154" s="32">
        <v>11318.7</v>
      </c>
      <c r="K154" s="32">
        <v>1146</v>
      </c>
      <c r="L154" s="32"/>
      <c r="M154" s="47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/>
      <c r="K155" s="32"/>
      <c r="L155" s="32"/>
      <c r="M155" s="47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/>
      <c r="K156" s="32"/>
      <c r="L156" s="32"/>
      <c r="M156" s="47"/>
      <c r="N156" s="47"/>
    </row>
    <row r="157" spans="1:14" s="4" customFormat="1" ht="26.25" hidden="1">
      <c r="A157" s="17" t="s">
        <v>133</v>
      </c>
      <c r="B157" s="31" t="s">
        <v>12</v>
      </c>
      <c r="C157" s="31" t="s">
        <v>46</v>
      </c>
      <c r="D157" s="31" t="s">
        <v>134</v>
      </c>
      <c r="E157" s="32">
        <v>12107</v>
      </c>
      <c r="F157" s="47"/>
      <c r="G157" s="32">
        <v>0</v>
      </c>
      <c r="H157" s="72"/>
      <c r="I157" s="14"/>
      <c r="J157" s="32"/>
      <c r="K157" s="32"/>
      <c r="L157" s="32"/>
      <c r="M157" s="47"/>
      <c r="N157" s="47"/>
    </row>
    <row r="158" spans="1:14" s="4" customFormat="1" ht="26.2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/>
      <c r="K158" s="32"/>
      <c r="L158" s="32"/>
      <c r="M158" s="47"/>
      <c r="N158" s="47"/>
    </row>
    <row r="159" spans="1:14" s="4" customFormat="1" ht="26.25" hidden="1">
      <c r="A159" s="16" t="s">
        <v>133</v>
      </c>
      <c r="B159" s="31" t="s">
        <v>12</v>
      </c>
      <c r="C159" s="31" t="s">
        <v>15</v>
      </c>
      <c r="D159" s="31" t="s">
        <v>134</v>
      </c>
      <c r="E159" s="32">
        <v>99.9</v>
      </c>
      <c r="F159" s="47"/>
      <c r="G159" s="32">
        <v>99.9</v>
      </c>
      <c r="H159" s="72"/>
      <c r="I159" s="14"/>
      <c r="J159" s="32"/>
      <c r="K159" s="32"/>
      <c r="L159" s="32"/>
      <c r="M159" s="47"/>
      <c r="N159" s="47"/>
    </row>
    <row r="160" spans="1:14" s="4" customFormat="1" ht="52.5" hidden="1">
      <c r="A160" s="25" t="s">
        <v>131</v>
      </c>
      <c r="B160" s="31" t="s">
        <v>165</v>
      </c>
      <c r="C160" s="31" t="s">
        <v>132</v>
      </c>
      <c r="D160" s="31" t="s">
        <v>56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/>
      <c r="K160" s="32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86</v>
      </c>
      <c r="B161" s="31" t="s">
        <v>165</v>
      </c>
      <c r="C161" s="31" t="s">
        <v>135</v>
      </c>
      <c r="D161" s="31" t="s">
        <v>56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/>
      <c r="K161" s="32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326</v>
      </c>
      <c r="B162" s="31" t="s">
        <v>165</v>
      </c>
      <c r="C162" s="31" t="s">
        <v>230</v>
      </c>
      <c r="D162" s="31" t="s">
        <v>56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/>
      <c r="K162" s="32"/>
      <c r="L162" s="32"/>
      <c r="M162" s="32">
        <f>M163</f>
        <v>20.3</v>
      </c>
      <c r="N162" s="32"/>
    </row>
    <row r="163" spans="1:14" s="4" customFormat="1" ht="26.25" hidden="1">
      <c r="A163" s="17" t="s">
        <v>133</v>
      </c>
      <c r="B163" s="31" t="s">
        <v>165</v>
      </c>
      <c r="C163" s="31" t="s">
        <v>230</v>
      </c>
      <c r="D163" s="31" t="s">
        <v>134</v>
      </c>
      <c r="E163" s="32">
        <v>45</v>
      </c>
      <c r="F163" s="32">
        <v>45</v>
      </c>
      <c r="G163" s="32">
        <v>20.3</v>
      </c>
      <c r="H163" s="72"/>
      <c r="I163" s="14"/>
      <c r="J163" s="32"/>
      <c r="K163" s="32"/>
      <c r="L163" s="32"/>
      <c r="M163" s="32">
        <v>20.3</v>
      </c>
      <c r="N163" s="32"/>
    </row>
    <row r="164" spans="1:14" s="4" customFormat="1" ht="26.25" hidden="1">
      <c r="A164" s="22" t="s">
        <v>323</v>
      </c>
      <c r="B164" s="31" t="s">
        <v>165</v>
      </c>
      <c r="C164" s="31" t="s">
        <v>231</v>
      </c>
      <c r="D164" s="31" t="s">
        <v>56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/>
      <c r="K164" s="32"/>
      <c r="L164" s="32"/>
      <c r="M164" s="32">
        <f>M165</f>
        <v>13.8</v>
      </c>
      <c r="N164" s="32"/>
    </row>
    <row r="165" spans="1:14" s="4" customFormat="1" ht="26.25" hidden="1">
      <c r="A165" s="17" t="s">
        <v>133</v>
      </c>
      <c r="B165" s="31" t="s">
        <v>165</v>
      </c>
      <c r="C165" s="31" t="s">
        <v>231</v>
      </c>
      <c r="D165" s="31" t="s">
        <v>134</v>
      </c>
      <c r="E165" s="32">
        <v>18</v>
      </c>
      <c r="F165" s="32">
        <v>18</v>
      </c>
      <c r="G165" s="32">
        <v>13.8</v>
      </c>
      <c r="H165" s="72"/>
      <c r="I165" s="14"/>
      <c r="J165" s="32"/>
      <c r="K165" s="32"/>
      <c r="L165" s="32"/>
      <c r="M165" s="32">
        <v>13.8</v>
      </c>
      <c r="N165" s="32"/>
    </row>
    <row r="166" spans="1:14" s="4" customFormat="1" ht="39" hidden="1">
      <c r="A166" s="22" t="s">
        <v>324</v>
      </c>
      <c r="B166" s="31" t="s">
        <v>165</v>
      </c>
      <c r="C166" s="31" t="s">
        <v>232</v>
      </c>
      <c r="D166" s="31" t="s">
        <v>56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/>
      <c r="K166" s="32"/>
      <c r="L166" s="32"/>
      <c r="M166" s="32">
        <f>M167</f>
        <v>0.1</v>
      </c>
      <c r="N166" s="32"/>
    </row>
    <row r="167" spans="1:14" s="4" customFormat="1" ht="26.25" hidden="1">
      <c r="A167" s="17" t="s">
        <v>133</v>
      </c>
      <c r="B167" s="31" t="s">
        <v>165</v>
      </c>
      <c r="C167" s="31" t="s">
        <v>232</v>
      </c>
      <c r="D167" s="31" t="s">
        <v>134</v>
      </c>
      <c r="E167" s="32">
        <v>0.3</v>
      </c>
      <c r="F167" s="32">
        <v>0.3</v>
      </c>
      <c r="G167" s="32">
        <v>0.1</v>
      </c>
      <c r="H167" s="72"/>
      <c r="I167" s="14"/>
      <c r="J167" s="32"/>
      <c r="K167" s="32"/>
      <c r="L167" s="32"/>
      <c r="M167" s="32">
        <v>0.1</v>
      </c>
      <c r="N167" s="32"/>
    </row>
    <row r="168" spans="1:14" s="4" customFormat="1" ht="39" hidden="1">
      <c r="A168" s="22" t="s">
        <v>325</v>
      </c>
      <c r="B168" s="31" t="s">
        <v>165</v>
      </c>
      <c r="C168" s="31" t="s">
        <v>229</v>
      </c>
      <c r="D168" s="31" t="s">
        <v>56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/>
      <c r="K168" s="32"/>
      <c r="L168" s="32"/>
      <c r="M168" s="32">
        <f>M169</f>
        <v>5.5</v>
      </c>
      <c r="N168" s="32"/>
    </row>
    <row r="169" spans="1:14" s="4" customFormat="1" ht="26.25" hidden="1">
      <c r="A169" s="17" t="s">
        <v>133</v>
      </c>
      <c r="B169" s="31" t="s">
        <v>165</v>
      </c>
      <c r="C169" s="31" t="s">
        <v>229</v>
      </c>
      <c r="D169" s="31" t="s">
        <v>134</v>
      </c>
      <c r="E169" s="32">
        <v>20</v>
      </c>
      <c r="F169" s="32">
        <v>20</v>
      </c>
      <c r="G169" s="32">
        <v>5.5</v>
      </c>
      <c r="H169" s="72"/>
      <c r="I169" s="14"/>
      <c r="J169" s="32"/>
      <c r="K169" s="32"/>
      <c r="L169" s="32"/>
      <c r="M169" s="32">
        <v>5.5</v>
      </c>
      <c r="N169" s="32"/>
    </row>
    <row r="170" spans="1:14" s="4" customFormat="1" ht="26.25" hidden="1">
      <c r="A170" s="22" t="s">
        <v>320</v>
      </c>
      <c r="B170" s="31" t="s">
        <v>165</v>
      </c>
      <c r="C170" s="31" t="s">
        <v>233</v>
      </c>
      <c r="D170" s="31" t="s">
        <v>56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/>
      <c r="K170" s="32"/>
      <c r="L170" s="32"/>
      <c r="M170" s="32">
        <f>M171</f>
        <v>3549.2</v>
      </c>
      <c r="N170" s="32"/>
    </row>
    <row r="171" spans="1:14" s="4" customFormat="1" ht="26.25" hidden="1">
      <c r="A171" s="17" t="s">
        <v>133</v>
      </c>
      <c r="B171" s="31" t="s">
        <v>165</v>
      </c>
      <c r="C171" s="31" t="s">
        <v>233</v>
      </c>
      <c r="D171" s="31" t="s">
        <v>134</v>
      </c>
      <c r="E171" s="32">
        <v>5214.7</v>
      </c>
      <c r="F171" s="32">
        <v>5214.7</v>
      </c>
      <c r="G171" s="32">
        <v>3549.2</v>
      </c>
      <c r="H171" s="72"/>
      <c r="I171" s="14"/>
      <c r="J171" s="32"/>
      <c r="K171" s="32"/>
      <c r="L171" s="32"/>
      <c r="M171" s="32">
        <v>3549.2</v>
      </c>
      <c r="N171" s="32"/>
    </row>
    <row r="172" spans="1:14" s="4" customFormat="1" ht="12.75" hidden="1">
      <c r="A172" s="49" t="s">
        <v>203</v>
      </c>
      <c r="B172" s="12" t="s">
        <v>170</v>
      </c>
      <c r="C172" s="12" t="s">
        <v>204</v>
      </c>
      <c r="D172" s="12" t="s">
        <v>56</v>
      </c>
      <c r="E172" s="13">
        <f>E173</f>
        <v>5307</v>
      </c>
      <c r="F172" s="13"/>
      <c r="G172" s="13">
        <f>G173</f>
        <v>1292.1</v>
      </c>
      <c r="H172" s="69"/>
      <c r="I172" s="14"/>
      <c r="J172" s="13"/>
      <c r="K172" s="13"/>
      <c r="L172" s="13"/>
      <c r="M172" s="13"/>
      <c r="N172" s="13"/>
    </row>
    <row r="173" spans="1:14" s="4" customFormat="1" ht="52.5" hidden="1">
      <c r="A173" s="49" t="s">
        <v>295</v>
      </c>
      <c r="B173" s="12" t="s">
        <v>170</v>
      </c>
      <c r="C173" s="12" t="s">
        <v>296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12.75" hidden="1">
      <c r="A174" s="49" t="s">
        <v>89</v>
      </c>
      <c r="B174" s="12" t="s">
        <v>170</v>
      </c>
      <c r="C174" s="12" t="s">
        <v>296</v>
      </c>
      <c r="D174" s="12" t="s">
        <v>62</v>
      </c>
      <c r="E174" s="13">
        <v>5307</v>
      </c>
      <c r="F174" s="13"/>
      <c r="G174" s="13"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>
      <c r="A175" s="33" t="s">
        <v>63</v>
      </c>
      <c r="B175" s="34" t="s">
        <v>59</v>
      </c>
      <c r="C175" s="34" t="s">
        <v>70</v>
      </c>
      <c r="D175" s="34" t="s">
        <v>56</v>
      </c>
      <c r="E175" s="35">
        <f>E176</f>
        <v>75</v>
      </c>
      <c r="F175" s="35">
        <f>F176</f>
        <v>0</v>
      </c>
      <c r="G175" s="81">
        <f>F175/F319*100</f>
        <v>0</v>
      </c>
      <c r="H175" s="80">
        <f>F175/E175*100</f>
        <v>0</v>
      </c>
      <c r="I175" s="36"/>
      <c r="J175" s="35">
        <f>J176</f>
        <v>330</v>
      </c>
      <c r="K175" s="35">
        <f>K176</f>
        <v>0</v>
      </c>
      <c r="L175" s="81">
        <f>K175/K319*100</f>
        <v>0</v>
      </c>
      <c r="M175" s="81">
        <f>K175/J175*100</f>
        <v>0</v>
      </c>
      <c r="N175" s="80"/>
    </row>
    <row r="176" spans="1:14" s="4" customFormat="1" ht="12.75">
      <c r="A176" s="29" t="s">
        <v>90</v>
      </c>
      <c r="B176" s="12" t="s">
        <v>60</v>
      </c>
      <c r="C176" s="12" t="s">
        <v>70</v>
      </c>
      <c r="D176" s="12" t="s">
        <v>56</v>
      </c>
      <c r="E176" s="13">
        <v>75</v>
      </c>
      <c r="F176" s="13">
        <v>0</v>
      </c>
      <c r="G176" s="13"/>
      <c r="H176" s="85">
        <f aca="true" t="shared" si="7" ref="H176:H198">F176/E176*100</f>
        <v>0</v>
      </c>
      <c r="I176" s="14"/>
      <c r="J176" s="13">
        <v>330</v>
      </c>
      <c r="K176" s="13">
        <v>0</v>
      </c>
      <c r="L176" s="13"/>
      <c r="M176" s="86">
        <f aca="true" t="shared" si="8" ref="M176:M198">K176/J176*100</f>
        <v>0</v>
      </c>
      <c r="N176" s="13"/>
    </row>
    <row r="177" spans="1:14" s="4" customFormat="1" ht="26.25" hidden="1">
      <c r="A177" s="17" t="s">
        <v>91</v>
      </c>
      <c r="B177" s="12" t="s">
        <v>60</v>
      </c>
      <c r="C177" s="12" t="s">
        <v>92</v>
      </c>
      <c r="D177" s="12" t="s">
        <v>56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13"/>
      <c r="K177" s="13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128</v>
      </c>
      <c r="B178" s="12" t="s">
        <v>60</v>
      </c>
      <c r="C178" s="12" t="s">
        <v>184</v>
      </c>
      <c r="D178" s="12" t="s">
        <v>56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13"/>
      <c r="K178" s="13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160</v>
      </c>
      <c r="B179" s="12" t="s">
        <v>60</v>
      </c>
      <c r="C179" s="12" t="s">
        <v>184</v>
      </c>
      <c r="D179" s="12" t="s">
        <v>159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88</v>
      </c>
      <c r="B180" s="12" t="s">
        <v>60</v>
      </c>
      <c r="C180" s="12" t="s">
        <v>268</v>
      </c>
      <c r="D180" s="12" t="s">
        <v>56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160</v>
      </c>
      <c r="B181" s="12" t="s">
        <v>60</v>
      </c>
      <c r="C181" s="12" t="s">
        <v>268</v>
      </c>
      <c r="D181" s="12" t="s">
        <v>159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327</v>
      </c>
      <c r="B182" s="12" t="s">
        <v>60</v>
      </c>
      <c r="C182" s="12" t="s">
        <v>269</v>
      </c>
      <c r="D182" s="12" t="s">
        <v>56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160</v>
      </c>
      <c r="B183" s="12" t="s">
        <v>60</v>
      </c>
      <c r="C183" s="12" t="s">
        <v>269</v>
      </c>
      <c r="D183" s="12" t="s">
        <v>159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328</v>
      </c>
      <c r="B184" s="12" t="s">
        <v>60</v>
      </c>
      <c r="C184" s="12" t="s">
        <v>270</v>
      </c>
      <c r="D184" s="12" t="s">
        <v>56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160</v>
      </c>
      <c r="B185" s="12" t="s">
        <v>60</v>
      </c>
      <c r="C185" s="12" t="s">
        <v>270</v>
      </c>
      <c r="D185" s="12" t="s">
        <v>159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329</v>
      </c>
      <c r="B186" s="12" t="s">
        <v>60</v>
      </c>
      <c r="C186" s="12" t="s">
        <v>271</v>
      </c>
      <c r="D186" s="12" t="s">
        <v>56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160</v>
      </c>
      <c r="B187" s="12" t="s">
        <v>60</v>
      </c>
      <c r="C187" s="12" t="s">
        <v>271</v>
      </c>
      <c r="D187" s="12" t="s">
        <v>159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236</v>
      </c>
      <c r="B188" s="12" t="s">
        <v>60</v>
      </c>
      <c r="C188" s="12" t="s">
        <v>272</v>
      </c>
      <c r="D188" s="12" t="s">
        <v>56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160</v>
      </c>
      <c r="B189" s="12" t="s">
        <v>60</v>
      </c>
      <c r="C189" s="12" t="s">
        <v>272</v>
      </c>
      <c r="D189" s="12" t="s">
        <v>159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19</v>
      </c>
      <c r="B190" s="12" t="s">
        <v>60</v>
      </c>
      <c r="C190" s="12" t="s">
        <v>20</v>
      </c>
      <c r="D190" s="12" t="s">
        <v>56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21</v>
      </c>
      <c r="B191" s="12" t="s">
        <v>60</v>
      </c>
      <c r="C191" s="12" t="s">
        <v>22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160</v>
      </c>
      <c r="B192" s="12" t="s">
        <v>60</v>
      </c>
      <c r="C192" s="12" t="s">
        <v>22</v>
      </c>
      <c r="D192" s="12" t="s">
        <v>159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203</v>
      </c>
      <c r="B193" s="12" t="s">
        <v>60</v>
      </c>
      <c r="C193" s="12" t="s">
        <v>204</v>
      </c>
      <c r="D193" s="12" t="s">
        <v>56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283</v>
      </c>
      <c r="B194" s="24" t="s">
        <v>60</v>
      </c>
      <c r="C194" s="24" t="s">
        <v>285</v>
      </c>
      <c r="D194" s="24" t="s">
        <v>56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30"/>
      <c r="K194" s="30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286</v>
      </c>
      <c r="B195" s="24" t="s">
        <v>60</v>
      </c>
      <c r="C195" s="24" t="s">
        <v>287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160</v>
      </c>
      <c r="B196" s="24" t="s">
        <v>60</v>
      </c>
      <c r="C196" s="24" t="s">
        <v>287</v>
      </c>
      <c r="D196" s="24" t="s">
        <v>159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281</v>
      </c>
      <c r="B197" s="24" t="s">
        <v>60</v>
      </c>
      <c r="C197" s="24" t="s">
        <v>282</v>
      </c>
      <c r="D197" s="24" t="s">
        <v>56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160</v>
      </c>
      <c r="B198" s="24" t="s">
        <v>60</v>
      </c>
      <c r="C198" s="24" t="s">
        <v>282</v>
      </c>
      <c r="D198" s="24" t="s">
        <v>159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185</v>
      </c>
      <c r="B199" s="12" t="s">
        <v>93</v>
      </c>
      <c r="C199" s="12" t="s">
        <v>186</v>
      </c>
      <c r="D199" s="12" t="s">
        <v>56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13"/>
      <c r="K199" s="13"/>
      <c r="L199" s="13"/>
      <c r="M199" s="13">
        <f>M200</f>
        <v>7060</v>
      </c>
      <c r="N199" s="13"/>
    </row>
    <row r="200" spans="1:14" s="4" customFormat="1" ht="78.75" hidden="1">
      <c r="A200" s="58" t="s">
        <v>194</v>
      </c>
      <c r="B200" s="12" t="s">
        <v>93</v>
      </c>
      <c r="C200" s="12" t="s">
        <v>187</v>
      </c>
      <c r="D200" s="12" t="s">
        <v>56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12.75" hidden="1">
      <c r="A201" s="59" t="s">
        <v>188</v>
      </c>
      <c r="B201" s="12" t="s">
        <v>93</v>
      </c>
      <c r="C201" s="12" t="s">
        <v>187</v>
      </c>
      <c r="D201" s="12" t="s">
        <v>189</v>
      </c>
      <c r="E201" s="13">
        <v>8500.1</v>
      </c>
      <c r="F201" s="13">
        <v>8500.1</v>
      </c>
      <c r="G201" s="13">
        <v>7060</v>
      </c>
      <c r="H201" s="13"/>
      <c r="I201" s="14"/>
      <c r="J201" s="13"/>
      <c r="K201" s="13"/>
      <c r="L201" s="13"/>
      <c r="M201" s="13">
        <v>7060</v>
      </c>
      <c r="N201" s="13"/>
    </row>
    <row r="202" spans="1:14" s="4" customFormat="1" ht="66" hidden="1">
      <c r="A202" s="28" t="s">
        <v>94</v>
      </c>
      <c r="B202" s="12" t="s">
        <v>93</v>
      </c>
      <c r="C202" s="12" t="s">
        <v>95</v>
      </c>
      <c r="D202" s="12" t="s">
        <v>56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13"/>
      <c r="K202" s="13"/>
      <c r="L202" s="13"/>
      <c r="M202" s="13">
        <f>M203</f>
        <v>857.3</v>
      </c>
      <c r="N202" s="13"/>
    </row>
    <row r="203" spans="1:14" s="4" customFormat="1" ht="26.25" hidden="1">
      <c r="A203" s="17" t="s">
        <v>88</v>
      </c>
      <c r="B203" s="12" t="s">
        <v>93</v>
      </c>
      <c r="C203" s="12" t="s">
        <v>179</v>
      </c>
      <c r="D203" s="12" t="s">
        <v>56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13"/>
      <c r="K203" s="13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330</v>
      </c>
      <c r="B204" s="31" t="s">
        <v>93</v>
      </c>
      <c r="C204" s="31" t="s">
        <v>242</v>
      </c>
      <c r="D204" s="31" t="s">
        <v>56</v>
      </c>
      <c r="E204" s="32">
        <f>E205</f>
        <v>192.8</v>
      </c>
      <c r="F204" s="32"/>
      <c r="G204" s="32">
        <f>G205</f>
        <v>20.5</v>
      </c>
      <c r="H204" s="32"/>
      <c r="I204" s="14"/>
      <c r="J204" s="32"/>
      <c r="K204" s="32"/>
      <c r="L204" s="32"/>
      <c r="M204" s="32"/>
      <c r="N204" s="32"/>
    </row>
    <row r="205" spans="1:14" s="4" customFormat="1" ht="26.25" hidden="1">
      <c r="A205" s="22" t="s">
        <v>88</v>
      </c>
      <c r="B205" s="31" t="s">
        <v>93</v>
      </c>
      <c r="C205" s="31" t="s">
        <v>242</v>
      </c>
      <c r="D205" s="31" t="s">
        <v>159</v>
      </c>
      <c r="E205" s="32">
        <v>192.8</v>
      </c>
      <c r="F205" s="32"/>
      <c r="G205" s="32"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78.75" hidden="1">
      <c r="A206" s="22" t="s">
        <v>331</v>
      </c>
      <c r="B206" s="31" t="s">
        <v>93</v>
      </c>
      <c r="C206" s="31" t="s">
        <v>241</v>
      </c>
      <c r="D206" s="31" t="s">
        <v>56</v>
      </c>
      <c r="E206" s="32">
        <f>E207</f>
        <v>108.8</v>
      </c>
      <c r="F206" s="32"/>
      <c r="G206" s="32">
        <f>G207</f>
        <v>0</v>
      </c>
      <c r="H206" s="32"/>
      <c r="I206" s="14"/>
      <c r="J206" s="32"/>
      <c r="K206" s="32"/>
      <c r="L206" s="32"/>
      <c r="M206" s="32"/>
      <c r="N206" s="32"/>
    </row>
    <row r="207" spans="1:14" s="4" customFormat="1" ht="26.25" hidden="1">
      <c r="A207" s="22" t="s">
        <v>88</v>
      </c>
      <c r="B207" s="31" t="s">
        <v>93</v>
      </c>
      <c r="C207" s="31" t="s">
        <v>241</v>
      </c>
      <c r="D207" s="31" t="s">
        <v>159</v>
      </c>
      <c r="E207" s="32">
        <v>108.8</v>
      </c>
      <c r="F207" s="32"/>
      <c r="G207" s="32"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93.75" customHeight="1" hidden="1">
      <c r="A208" s="22" t="s">
        <v>332</v>
      </c>
      <c r="B208" s="31" t="s">
        <v>93</v>
      </c>
      <c r="C208" s="31" t="s">
        <v>240</v>
      </c>
      <c r="D208" s="31" t="s">
        <v>56</v>
      </c>
      <c r="E208" s="32">
        <f>E209</f>
        <v>2.9</v>
      </c>
      <c r="F208" s="32"/>
      <c r="G208" s="32">
        <f>G209</f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12.75" hidden="1">
      <c r="A209" s="22" t="s">
        <v>160</v>
      </c>
      <c r="B209" s="31" t="s">
        <v>93</v>
      </c>
      <c r="C209" s="31" t="s">
        <v>240</v>
      </c>
      <c r="D209" s="31" t="s">
        <v>159</v>
      </c>
      <c r="E209" s="32">
        <v>2.9</v>
      </c>
      <c r="F209" s="32"/>
      <c r="G209" s="32"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92.25" hidden="1">
      <c r="A210" s="22" t="s">
        <v>333</v>
      </c>
      <c r="B210" s="31" t="s">
        <v>93</v>
      </c>
      <c r="C210" s="31" t="s">
        <v>239</v>
      </c>
      <c r="D210" s="31" t="s">
        <v>56</v>
      </c>
      <c r="E210" s="32">
        <f>E211</f>
        <v>260</v>
      </c>
      <c r="F210" s="32"/>
      <c r="G210" s="32">
        <f>G211</f>
        <v>47.2</v>
      </c>
      <c r="H210" s="32"/>
      <c r="I210" s="14"/>
      <c r="J210" s="32"/>
      <c r="K210" s="32"/>
      <c r="L210" s="32"/>
      <c r="M210" s="32"/>
      <c r="N210" s="32"/>
    </row>
    <row r="211" spans="1:14" s="4" customFormat="1" ht="12.75" hidden="1">
      <c r="A211" s="17" t="s">
        <v>160</v>
      </c>
      <c r="B211" s="31" t="s">
        <v>93</v>
      </c>
      <c r="C211" s="31" t="s">
        <v>239</v>
      </c>
      <c r="D211" s="31" t="s">
        <v>159</v>
      </c>
      <c r="E211" s="32">
        <v>260</v>
      </c>
      <c r="F211" s="32"/>
      <c r="G211" s="32"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26.25" hidden="1">
      <c r="A212" s="17" t="s">
        <v>348</v>
      </c>
      <c r="B212" s="31" t="s">
        <v>93</v>
      </c>
      <c r="C212" s="31" t="s">
        <v>238</v>
      </c>
      <c r="D212" s="31" t="s">
        <v>56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32"/>
      <c r="K212" s="32"/>
      <c r="L212" s="32"/>
      <c r="M212" s="32">
        <f>M213</f>
        <v>857.3</v>
      </c>
      <c r="N212" s="32"/>
    </row>
    <row r="213" spans="1:14" s="4" customFormat="1" ht="12.75" hidden="1">
      <c r="A213" s="17" t="s">
        <v>160</v>
      </c>
      <c r="B213" s="31" t="s">
        <v>93</v>
      </c>
      <c r="C213" s="31" t="s">
        <v>238</v>
      </c>
      <c r="D213" s="31" t="s">
        <v>159</v>
      </c>
      <c r="E213" s="32">
        <v>2362.7</v>
      </c>
      <c r="F213" s="32">
        <v>2362.7</v>
      </c>
      <c r="G213" s="32">
        <v>857.3</v>
      </c>
      <c r="H213" s="32"/>
      <c r="I213" s="14"/>
      <c r="J213" s="32"/>
      <c r="K213" s="32"/>
      <c r="L213" s="32"/>
      <c r="M213" s="32">
        <v>857.3</v>
      </c>
      <c r="N213" s="32"/>
    </row>
    <row r="214" spans="1:14" s="4" customFormat="1" ht="78.75" hidden="1">
      <c r="A214" s="17" t="s">
        <v>310</v>
      </c>
      <c r="B214" s="31" t="s">
        <v>93</v>
      </c>
      <c r="C214" s="31" t="s">
        <v>237</v>
      </c>
      <c r="D214" s="31" t="s">
        <v>56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32"/>
      <c r="K214" s="32"/>
      <c r="L214" s="32"/>
      <c r="M214" s="32">
        <f>M215</f>
        <v>0</v>
      </c>
      <c r="N214" s="32"/>
    </row>
    <row r="215" spans="1:14" s="4" customFormat="1" ht="12.75" hidden="1">
      <c r="A215" s="17" t="s">
        <v>160</v>
      </c>
      <c r="B215" s="31" t="s">
        <v>93</v>
      </c>
      <c r="C215" s="31" t="s">
        <v>237</v>
      </c>
      <c r="D215" s="31" t="s">
        <v>159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32"/>
      <c r="K215" s="32"/>
      <c r="L215" s="32"/>
      <c r="M215" s="32">
        <v>0</v>
      </c>
      <c r="N215" s="32"/>
    </row>
    <row r="216" spans="1:14" s="4" customFormat="1" ht="12.75" hidden="1">
      <c r="A216" s="49" t="s">
        <v>203</v>
      </c>
      <c r="B216" s="31" t="s">
        <v>93</v>
      </c>
      <c r="C216" s="31" t="s">
        <v>204</v>
      </c>
      <c r="D216" s="31" t="s">
        <v>56</v>
      </c>
      <c r="E216" s="32">
        <f>E217</f>
        <v>27311</v>
      </c>
      <c r="F216" s="32"/>
      <c r="G216" s="32">
        <f>G217</f>
        <v>234.5</v>
      </c>
      <c r="H216" s="32"/>
      <c r="I216" s="14"/>
      <c r="J216" s="32"/>
      <c r="K216" s="32"/>
      <c r="L216" s="32"/>
      <c r="M216" s="32"/>
      <c r="N216" s="32"/>
    </row>
    <row r="217" spans="1:14" s="4" customFormat="1" ht="52.5" hidden="1">
      <c r="A217" s="17" t="s">
        <v>283</v>
      </c>
      <c r="B217" s="31" t="s">
        <v>93</v>
      </c>
      <c r="C217" s="31" t="s">
        <v>285</v>
      </c>
      <c r="D217" s="31" t="s">
        <v>56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12.75" hidden="1">
      <c r="A218" s="17" t="s">
        <v>288</v>
      </c>
      <c r="B218" s="31" t="s">
        <v>93</v>
      </c>
      <c r="C218" s="31" t="s">
        <v>290</v>
      </c>
      <c r="D218" s="31" t="s">
        <v>56</v>
      </c>
      <c r="E218" s="32">
        <f>E219</f>
        <v>300</v>
      </c>
      <c r="F218" s="32"/>
      <c r="G218" s="32">
        <f>G219</f>
        <v>0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160</v>
      </c>
      <c r="B219" s="31" t="s">
        <v>93</v>
      </c>
      <c r="C219" s="31" t="s">
        <v>290</v>
      </c>
      <c r="D219" s="31" t="s">
        <v>159</v>
      </c>
      <c r="E219" s="32">
        <v>300</v>
      </c>
      <c r="F219" s="32"/>
      <c r="G219" s="32"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26.25" hidden="1">
      <c r="A220" s="17" t="s">
        <v>289</v>
      </c>
      <c r="B220" s="31" t="s">
        <v>93</v>
      </c>
      <c r="C220" s="31" t="s">
        <v>291</v>
      </c>
      <c r="D220" s="31" t="s">
        <v>56</v>
      </c>
      <c r="E220" s="32">
        <f>E221</f>
        <v>415</v>
      </c>
      <c r="F220" s="32"/>
      <c r="G220" s="32">
        <f>G221</f>
        <v>112.6</v>
      </c>
      <c r="H220" s="32"/>
      <c r="I220" s="14"/>
      <c r="J220" s="32"/>
      <c r="K220" s="32"/>
      <c r="L220" s="32"/>
      <c r="M220" s="32"/>
      <c r="N220" s="32"/>
    </row>
    <row r="221" spans="1:14" s="4" customFormat="1" ht="12.75" hidden="1">
      <c r="A221" s="17" t="s">
        <v>160</v>
      </c>
      <c r="B221" s="31" t="s">
        <v>93</v>
      </c>
      <c r="C221" s="31" t="s">
        <v>291</v>
      </c>
      <c r="D221" s="31" t="s">
        <v>159</v>
      </c>
      <c r="E221" s="32">
        <v>415</v>
      </c>
      <c r="F221" s="32"/>
      <c r="G221" s="32"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26.25" hidden="1">
      <c r="A222" s="17" t="s">
        <v>284</v>
      </c>
      <c r="B222" s="31" t="s">
        <v>93</v>
      </c>
      <c r="C222" s="31" t="s">
        <v>292</v>
      </c>
      <c r="D222" s="31" t="s">
        <v>56</v>
      </c>
      <c r="E222" s="32">
        <f>E223</f>
        <v>26596</v>
      </c>
      <c r="F222" s="32"/>
      <c r="G222" s="32">
        <f>G223</f>
        <v>121.9</v>
      </c>
      <c r="H222" s="32"/>
      <c r="I222" s="14"/>
      <c r="J222" s="32"/>
      <c r="K222" s="32"/>
      <c r="L222" s="32"/>
      <c r="M222" s="32"/>
      <c r="N222" s="32"/>
    </row>
    <row r="223" spans="1:14" s="4" customFormat="1" ht="12.75" hidden="1">
      <c r="A223" s="17" t="s">
        <v>160</v>
      </c>
      <c r="B223" s="31" t="s">
        <v>93</v>
      </c>
      <c r="C223" s="31" t="s">
        <v>292</v>
      </c>
      <c r="D223" s="31" t="s">
        <v>159</v>
      </c>
      <c r="E223" s="32">
        <f>28896-2300</f>
        <v>26596</v>
      </c>
      <c r="F223" s="32"/>
      <c r="G223" s="32"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26.25">
      <c r="A224" s="33" t="s">
        <v>96</v>
      </c>
      <c r="B224" s="7" t="s">
        <v>97</v>
      </c>
      <c r="C224" s="7" t="s">
        <v>70</v>
      </c>
      <c r="D224" s="7" t="s">
        <v>56</v>
      </c>
      <c r="E224" s="47">
        <f>E225</f>
        <v>9450</v>
      </c>
      <c r="F224" s="47">
        <f>F225</f>
        <v>1778.5</v>
      </c>
      <c r="G224" s="82">
        <f>F224/F319*100</f>
        <v>23.245935065614056</v>
      </c>
      <c r="H224" s="80">
        <f>F224/E224*100</f>
        <v>18.82010582010582</v>
      </c>
      <c r="I224" s="36"/>
      <c r="J224" s="47">
        <f>J225</f>
        <v>12323</v>
      </c>
      <c r="K224" s="47">
        <f>K225</f>
        <v>2835.7</v>
      </c>
      <c r="L224" s="82">
        <f>K224/K319*100</f>
        <v>29.790206851632018</v>
      </c>
      <c r="M224" s="82">
        <f>K224/J224*100</f>
        <v>23.01144201898888</v>
      </c>
      <c r="N224" s="80">
        <f>F224/K224*100</f>
        <v>62.718200091688125</v>
      </c>
    </row>
    <row r="225" spans="1:14" s="4" customFormat="1" ht="12.75">
      <c r="A225" s="25" t="s">
        <v>98</v>
      </c>
      <c r="B225" s="31" t="s">
        <v>99</v>
      </c>
      <c r="C225" s="31" t="s">
        <v>70</v>
      </c>
      <c r="D225" s="31" t="s">
        <v>56</v>
      </c>
      <c r="E225" s="32">
        <v>9450</v>
      </c>
      <c r="F225" s="32">
        <v>1778.5</v>
      </c>
      <c r="G225" s="32"/>
      <c r="H225" s="85">
        <f aca="true" t="shared" si="10" ref="H225:H270">F225/E225*100</f>
        <v>18.82010582010582</v>
      </c>
      <c r="I225" s="14"/>
      <c r="J225" s="32">
        <v>12323</v>
      </c>
      <c r="K225" s="32">
        <v>2835.7</v>
      </c>
      <c r="L225" s="32"/>
      <c r="M225" s="87">
        <f aca="true" t="shared" si="11" ref="M225:M270">K225/J225*100</f>
        <v>23.01144201898888</v>
      </c>
      <c r="N225" s="32"/>
    </row>
    <row r="226" spans="1:14" s="4" customFormat="1" ht="26.25" hidden="1">
      <c r="A226" s="17" t="s">
        <v>100</v>
      </c>
      <c r="B226" s="12" t="s">
        <v>99</v>
      </c>
      <c r="C226" s="12" t="s">
        <v>101</v>
      </c>
      <c r="D226" s="12" t="s">
        <v>56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13"/>
      <c r="K226" s="13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88</v>
      </c>
      <c r="B227" s="37" t="s">
        <v>99</v>
      </c>
      <c r="C227" s="37" t="s">
        <v>172</v>
      </c>
      <c r="D227" s="37" t="s">
        <v>56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38"/>
      <c r="K227" s="38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171</v>
      </c>
      <c r="B228" s="37" t="s">
        <v>99</v>
      </c>
      <c r="C228" s="37" t="s">
        <v>173</v>
      </c>
      <c r="D228" s="37" t="s">
        <v>56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160</v>
      </c>
      <c r="B229" s="37" t="s">
        <v>99</v>
      </c>
      <c r="C229" s="37" t="s">
        <v>173</v>
      </c>
      <c r="D229" s="37" t="s">
        <v>159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334</v>
      </c>
      <c r="B230" s="37" t="s">
        <v>99</v>
      </c>
      <c r="C230" s="37" t="s">
        <v>246</v>
      </c>
      <c r="D230" s="37" t="s">
        <v>56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160</v>
      </c>
      <c r="B231" s="37" t="s">
        <v>99</v>
      </c>
      <c r="C231" s="37" t="s">
        <v>246</v>
      </c>
      <c r="D231" s="37" t="s">
        <v>159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335</v>
      </c>
      <c r="B232" s="37" t="s">
        <v>99</v>
      </c>
      <c r="C232" s="37" t="s">
        <v>245</v>
      </c>
      <c r="D232" s="37" t="s">
        <v>56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39"/>
      <c r="K232" s="39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160</v>
      </c>
      <c r="B233" s="37" t="s">
        <v>99</v>
      </c>
      <c r="C233" s="37" t="s">
        <v>245</v>
      </c>
      <c r="D233" s="37" t="s">
        <v>159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336</v>
      </c>
      <c r="B234" s="37" t="s">
        <v>99</v>
      </c>
      <c r="C234" s="37" t="s">
        <v>244</v>
      </c>
      <c r="D234" s="37" t="s">
        <v>56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38"/>
      <c r="K234" s="38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160</v>
      </c>
      <c r="B235" s="37" t="s">
        <v>99</v>
      </c>
      <c r="C235" s="37" t="s">
        <v>244</v>
      </c>
      <c r="D235" s="37" t="s">
        <v>159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337</v>
      </c>
      <c r="B236" s="37" t="s">
        <v>99</v>
      </c>
      <c r="C236" s="37" t="s">
        <v>243</v>
      </c>
      <c r="D236" s="37" t="s">
        <v>56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160</v>
      </c>
      <c r="B237" s="37" t="s">
        <v>99</v>
      </c>
      <c r="C237" s="37" t="s">
        <v>243</v>
      </c>
      <c r="D237" s="37" t="s">
        <v>159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174</v>
      </c>
      <c r="B238" s="37" t="s">
        <v>99</v>
      </c>
      <c r="C238" s="60" t="s">
        <v>345</v>
      </c>
      <c r="D238" s="37" t="s">
        <v>56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160</v>
      </c>
      <c r="B239" s="37" t="s">
        <v>99</v>
      </c>
      <c r="C239" s="60" t="s">
        <v>345</v>
      </c>
      <c r="D239" s="37" t="s">
        <v>159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64</v>
      </c>
      <c r="B240" s="11" t="s">
        <v>99</v>
      </c>
      <c r="C240" s="11" t="s">
        <v>102</v>
      </c>
      <c r="D240" s="11" t="s">
        <v>56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13"/>
      <c r="K240" s="13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88</v>
      </c>
      <c r="B241" s="20" t="s">
        <v>99</v>
      </c>
      <c r="C241" s="20" t="s">
        <v>175</v>
      </c>
      <c r="D241" s="20" t="s">
        <v>56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32"/>
      <c r="K241" s="32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176</v>
      </c>
      <c r="B242" s="20" t="s">
        <v>99</v>
      </c>
      <c r="C242" s="20" t="s">
        <v>177</v>
      </c>
      <c r="D242" s="20" t="s">
        <v>56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160</v>
      </c>
      <c r="B243" s="20" t="s">
        <v>99</v>
      </c>
      <c r="C243" s="20" t="s">
        <v>177</v>
      </c>
      <c r="D243" s="20" t="s">
        <v>159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338</v>
      </c>
      <c r="B244" s="20" t="s">
        <v>99</v>
      </c>
      <c r="C244" s="20" t="s">
        <v>250</v>
      </c>
      <c r="D244" s="20" t="s">
        <v>56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160</v>
      </c>
      <c r="B245" s="20" t="s">
        <v>99</v>
      </c>
      <c r="C245" s="20" t="s">
        <v>250</v>
      </c>
      <c r="D245" s="20" t="s">
        <v>159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339</v>
      </c>
      <c r="B246" s="20" t="s">
        <v>99</v>
      </c>
      <c r="C246" s="20" t="s">
        <v>249</v>
      </c>
      <c r="D246" s="20" t="s">
        <v>56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160</v>
      </c>
      <c r="B247" s="20" t="s">
        <v>99</v>
      </c>
      <c r="C247" s="20" t="s">
        <v>249</v>
      </c>
      <c r="D247" s="20" t="s">
        <v>159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340</v>
      </c>
      <c r="B248" s="20" t="s">
        <v>99</v>
      </c>
      <c r="C248" s="20" t="s">
        <v>248</v>
      </c>
      <c r="D248" s="20" t="s">
        <v>56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160</v>
      </c>
      <c r="B249" s="20" t="s">
        <v>99</v>
      </c>
      <c r="C249" s="20" t="s">
        <v>248</v>
      </c>
      <c r="D249" s="20" t="s">
        <v>159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341</v>
      </c>
      <c r="B250" s="20" t="s">
        <v>99</v>
      </c>
      <c r="C250" s="20" t="s">
        <v>247</v>
      </c>
      <c r="D250" s="20" t="s">
        <v>56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160</v>
      </c>
      <c r="B251" s="20" t="s">
        <v>99</v>
      </c>
      <c r="C251" s="20" t="s">
        <v>247</v>
      </c>
      <c r="D251" s="20" t="s">
        <v>159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178</v>
      </c>
      <c r="B252" s="20" t="s">
        <v>99</v>
      </c>
      <c r="C252" s="50" t="s">
        <v>344</v>
      </c>
      <c r="D252" s="20" t="s">
        <v>56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160</v>
      </c>
      <c r="B253" s="20" t="s">
        <v>99</v>
      </c>
      <c r="C253" s="50" t="s">
        <v>344</v>
      </c>
      <c r="D253" s="20" t="s">
        <v>159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16</v>
      </c>
      <c r="B254" s="20" t="s">
        <v>99</v>
      </c>
      <c r="C254" s="50" t="s">
        <v>17</v>
      </c>
      <c r="D254" s="20" t="s">
        <v>56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23</v>
      </c>
      <c r="B255" s="20" t="s">
        <v>99</v>
      </c>
      <c r="C255" s="50" t="s">
        <v>24</v>
      </c>
      <c r="D255" s="20" t="s">
        <v>56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160</v>
      </c>
      <c r="B256" s="20" t="s">
        <v>99</v>
      </c>
      <c r="C256" s="50" t="s">
        <v>24</v>
      </c>
      <c r="D256" s="20" t="s">
        <v>159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105</v>
      </c>
      <c r="B257" s="20" t="s">
        <v>99</v>
      </c>
      <c r="C257" s="50" t="s">
        <v>18</v>
      </c>
      <c r="D257" s="20" t="s">
        <v>56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138</v>
      </c>
      <c r="B258" s="20" t="s">
        <v>99</v>
      </c>
      <c r="C258" s="50" t="s">
        <v>18</v>
      </c>
      <c r="D258" s="20" t="s">
        <v>139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203</v>
      </c>
      <c r="B259" s="31" t="s">
        <v>99</v>
      </c>
      <c r="C259" s="31" t="s">
        <v>204</v>
      </c>
      <c r="D259" s="20" t="s">
        <v>56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21"/>
      <c r="K259" s="21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273</v>
      </c>
      <c r="B260" s="31" t="s">
        <v>99</v>
      </c>
      <c r="C260" s="31" t="s">
        <v>274</v>
      </c>
      <c r="D260" s="20" t="s">
        <v>56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275</v>
      </c>
      <c r="B261" s="31" t="s">
        <v>99</v>
      </c>
      <c r="C261" s="31" t="s">
        <v>277</v>
      </c>
      <c r="D261" s="20" t="s">
        <v>56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160</v>
      </c>
      <c r="B262" s="31" t="s">
        <v>99</v>
      </c>
      <c r="C262" s="31" t="s">
        <v>277</v>
      </c>
      <c r="D262" s="20" t="s">
        <v>159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276</v>
      </c>
      <c r="B263" s="31" t="s">
        <v>99</v>
      </c>
      <c r="C263" s="31" t="s">
        <v>278</v>
      </c>
      <c r="D263" s="20" t="s">
        <v>56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160</v>
      </c>
      <c r="B264" s="31" t="s">
        <v>99</v>
      </c>
      <c r="C264" s="31" t="s">
        <v>278</v>
      </c>
      <c r="D264" s="20" t="s">
        <v>159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208</v>
      </c>
      <c r="B265" s="20" t="s">
        <v>103</v>
      </c>
      <c r="C265" s="20" t="s">
        <v>104</v>
      </c>
      <c r="D265" s="20" t="s">
        <v>56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32"/>
      <c r="K265" s="32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311</v>
      </c>
      <c r="B266" s="20" t="s">
        <v>103</v>
      </c>
      <c r="C266" s="20" t="s">
        <v>209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161</v>
      </c>
      <c r="B267" s="20" t="s">
        <v>103</v>
      </c>
      <c r="C267" s="20" t="s">
        <v>209</v>
      </c>
      <c r="D267" s="20" t="s">
        <v>162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195</v>
      </c>
      <c r="B268" s="20" t="s">
        <v>106</v>
      </c>
      <c r="C268" s="20" t="s">
        <v>107</v>
      </c>
      <c r="D268" s="20" t="s">
        <v>56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105</v>
      </c>
      <c r="B269" s="20" t="s">
        <v>106</v>
      </c>
      <c r="C269" s="20" t="s">
        <v>205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161</v>
      </c>
      <c r="B270" s="20" t="s">
        <v>106</v>
      </c>
      <c r="C270" s="20" t="s">
        <v>205</v>
      </c>
      <c r="D270" s="20" t="s">
        <v>162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94</v>
      </c>
      <c r="B271" s="12" t="s">
        <v>127</v>
      </c>
      <c r="C271" s="12" t="s">
        <v>95</v>
      </c>
      <c r="D271" s="12" t="s">
        <v>56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13"/>
      <c r="K271" s="13"/>
      <c r="L271" s="13"/>
      <c r="M271" s="13"/>
      <c r="N271" s="13"/>
    </row>
    <row r="272" spans="1:14" s="4" customFormat="1" ht="26.25" hidden="1">
      <c r="A272" s="17" t="s">
        <v>88</v>
      </c>
      <c r="B272" s="12" t="s">
        <v>127</v>
      </c>
      <c r="C272" s="12" t="s">
        <v>179</v>
      </c>
      <c r="D272" s="12" t="s">
        <v>56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78.75" hidden="1">
      <c r="A273" s="22" t="s">
        <v>342</v>
      </c>
      <c r="B273" s="31" t="s">
        <v>127</v>
      </c>
      <c r="C273" s="31" t="s">
        <v>180</v>
      </c>
      <c r="D273" s="31" t="s">
        <v>56</v>
      </c>
      <c r="E273" s="32">
        <f>E274</f>
        <v>70</v>
      </c>
      <c r="F273" s="32"/>
      <c r="G273" s="32">
        <f>G274</f>
        <v>2.4</v>
      </c>
      <c r="H273" s="32"/>
      <c r="I273" s="14"/>
      <c r="J273" s="32"/>
      <c r="K273" s="32"/>
      <c r="L273" s="32"/>
      <c r="M273" s="32"/>
      <c r="N273" s="32"/>
    </row>
    <row r="274" spans="1:14" s="4" customFormat="1" ht="12.75" hidden="1">
      <c r="A274" s="22" t="s">
        <v>160</v>
      </c>
      <c r="B274" s="31" t="s">
        <v>127</v>
      </c>
      <c r="C274" s="31" t="s">
        <v>180</v>
      </c>
      <c r="D274" s="31" t="s">
        <v>159</v>
      </c>
      <c r="E274" s="32">
        <v>70</v>
      </c>
      <c r="F274" s="32"/>
      <c r="G274" s="32"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92.25" hidden="1">
      <c r="A275" s="22" t="s">
        <v>333</v>
      </c>
      <c r="B275" s="31" t="s">
        <v>127</v>
      </c>
      <c r="C275" s="31" t="s">
        <v>239</v>
      </c>
      <c r="D275" s="31" t="s">
        <v>56</v>
      </c>
      <c r="E275" s="32">
        <f>E276</f>
        <v>182</v>
      </c>
      <c r="F275" s="32"/>
      <c r="G275" s="32">
        <f>G276</f>
        <v>113.9</v>
      </c>
      <c r="H275" s="32"/>
      <c r="I275" s="14"/>
      <c r="J275" s="32"/>
      <c r="K275" s="32"/>
      <c r="L275" s="32"/>
      <c r="M275" s="32"/>
      <c r="N275" s="32"/>
    </row>
    <row r="276" spans="1:14" s="4" customFormat="1" ht="12.75" hidden="1">
      <c r="A276" s="17" t="s">
        <v>160</v>
      </c>
      <c r="B276" s="31" t="s">
        <v>127</v>
      </c>
      <c r="C276" s="31" t="s">
        <v>239</v>
      </c>
      <c r="D276" s="31" t="s">
        <v>159</v>
      </c>
      <c r="E276" s="32">
        <v>182</v>
      </c>
      <c r="F276" s="32"/>
      <c r="G276" s="32"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78.75" hidden="1">
      <c r="A277" s="17" t="s">
        <v>310</v>
      </c>
      <c r="B277" s="31" t="s">
        <v>127</v>
      </c>
      <c r="C277" s="51" t="s">
        <v>237</v>
      </c>
      <c r="D277" s="31" t="s">
        <v>56</v>
      </c>
      <c r="E277" s="32">
        <f>E278</f>
        <v>7060</v>
      </c>
      <c r="F277" s="32"/>
      <c r="G277" s="32">
        <f>G278</f>
        <v>5602.4</v>
      </c>
      <c r="H277" s="32"/>
      <c r="I277" s="14"/>
      <c r="J277" s="32"/>
      <c r="K277" s="32"/>
      <c r="L277" s="32"/>
      <c r="M277" s="32"/>
      <c r="N277" s="32"/>
    </row>
    <row r="278" spans="1:14" s="4" customFormat="1" ht="12.75" hidden="1">
      <c r="A278" s="17" t="s">
        <v>160</v>
      </c>
      <c r="B278" s="31" t="s">
        <v>127</v>
      </c>
      <c r="C278" s="51" t="s">
        <v>237</v>
      </c>
      <c r="D278" s="31" t="s">
        <v>159</v>
      </c>
      <c r="E278" s="32">
        <f>500+40+30+6490</f>
        <v>7060</v>
      </c>
      <c r="F278" s="32"/>
      <c r="G278" s="32">
        <v>5602.4</v>
      </c>
      <c r="H278" s="32"/>
      <c r="I278" s="14"/>
      <c r="J278" s="32"/>
      <c r="K278" s="32"/>
      <c r="L278" s="32"/>
      <c r="M278" s="32"/>
      <c r="N278" s="32"/>
    </row>
    <row r="279" spans="1:14" ht="52.5" hidden="1">
      <c r="A279" s="17" t="s">
        <v>131</v>
      </c>
      <c r="B279" s="31" t="s">
        <v>206</v>
      </c>
      <c r="C279" s="31" t="s">
        <v>132</v>
      </c>
      <c r="D279" s="31" t="s">
        <v>56</v>
      </c>
      <c r="E279" s="32">
        <f>E280</f>
        <v>800</v>
      </c>
      <c r="F279" s="32"/>
      <c r="G279" s="32">
        <f>G280</f>
        <v>378.5</v>
      </c>
      <c r="H279" s="32"/>
      <c r="I279" s="14"/>
      <c r="J279" s="32"/>
      <c r="K279" s="32"/>
      <c r="L279" s="32"/>
      <c r="M279" s="32"/>
      <c r="N279" s="32"/>
    </row>
    <row r="280" spans="1:14" ht="12.75" hidden="1">
      <c r="A280" s="17" t="s">
        <v>86</v>
      </c>
      <c r="B280" s="31" t="s">
        <v>206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26.25" hidden="1">
      <c r="A281" s="23" t="s">
        <v>320</v>
      </c>
      <c r="B281" s="31" t="s">
        <v>206</v>
      </c>
      <c r="C281" s="31" t="s">
        <v>233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6.25" hidden="1">
      <c r="A282" s="23" t="s">
        <v>133</v>
      </c>
      <c r="B282" s="31" t="s">
        <v>206</v>
      </c>
      <c r="C282" s="31" t="s">
        <v>233</v>
      </c>
      <c r="D282" s="31" t="s">
        <v>134</v>
      </c>
      <c r="E282" s="32">
        <v>800</v>
      </c>
      <c r="F282" s="32"/>
      <c r="G282" s="32">
        <v>378.5</v>
      </c>
      <c r="H282" s="32"/>
      <c r="I282" s="14"/>
      <c r="J282" s="32"/>
      <c r="K282" s="32"/>
      <c r="L282" s="32"/>
      <c r="M282" s="32"/>
      <c r="N282" s="32"/>
    </row>
    <row r="283" spans="1:14" ht="26.25" hidden="1">
      <c r="A283" s="17" t="s">
        <v>108</v>
      </c>
      <c r="B283" s="31" t="s">
        <v>206</v>
      </c>
      <c r="C283" s="31" t="s">
        <v>109</v>
      </c>
      <c r="D283" s="31" t="s">
        <v>56</v>
      </c>
      <c r="E283" s="32">
        <f>E284</f>
        <v>1695</v>
      </c>
      <c r="F283" s="32"/>
      <c r="G283" s="32">
        <f>G284</f>
        <v>732.8</v>
      </c>
      <c r="H283" s="32"/>
      <c r="I283" s="14"/>
      <c r="J283" s="32"/>
      <c r="K283" s="32"/>
      <c r="L283" s="32"/>
      <c r="M283" s="32"/>
      <c r="N283" s="32"/>
    </row>
    <row r="284" spans="1:14" ht="26.25" hidden="1">
      <c r="A284" s="17" t="s">
        <v>88</v>
      </c>
      <c r="B284" s="31" t="s">
        <v>206</v>
      </c>
      <c r="C284" s="31" t="s">
        <v>190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39" hidden="1">
      <c r="A285" s="17" t="s">
        <v>191</v>
      </c>
      <c r="B285" s="31" t="s">
        <v>206</v>
      </c>
      <c r="C285" s="51" t="s">
        <v>343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12.75" hidden="1">
      <c r="A286" s="17" t="s">
        <v>160</v>
      </c>
      <c r="B286" s="31" t="s">
        <v>206</v>
      </c>
      <c r="C286" s="51" t="s">
        <v>343</v>
      </c>
      <c r="D286" s="31" t="s">
        <v>159</v>
      </c>
      <c r="E286" s="32">
        <v>1695</v>
      </c>
      <c r="F286" s="32"/>
      <c r="G286" s="32"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203</v>
      </c>
      <c r="B287" s="31" t="s">
        <v>206</v>
      </c>
      <c r="C287" s="51" t="s">
        <v>204</v>
      </c>
      <c r="D287" s="31" t="s">
        <v>56</v>
      </c>
      <c r="E287" s="32">
        <f>E288</f>
        <v>450</v>
      </c>
      <c r="F287" s="32"/>
      <c r="G287" s="32">
        <f>G288</f>
        <v>179.9</v>
      </c>
      <c r="H287" s="32"/>
      <c r="I287" s="14"/>
      <c r="J287" s="32"/>
      <c r="K287" s="32"/>
      <c r="L287" s="32"/>
      <c r="M287" s="32"/>
      <c r="N287" s="32"/>
    </row>
    <row r="288" spans="1:14" ht="52.5" hidden="1">
      <c r="A288" s="17" t="s">
        <v>297</v>
      </c>
      <c r="B288" s="31" t="s">
        <v>206</v>
      </c>
      <c r="C288" s="31" t="s">
        <v>298</v>
      </c>
      <c r="D288" s="31" t="s">
        <v>56</v>
      </c>
      <c r="E288" s="32">
        <f>E289+E291+E293</f>
        <v>450</v>
      </c>
      <c r="F288" s="32"/>
      <c r="G288" s="32">
        <f>G289+G291+G293</f>
        <v>179.9</v>
      </c>
      <c r="H288" s="32"/>
      <c r="I288" s="14"/>
      <c r="J288" s="32"/>
      <c r="K288" s="32"/>
      <c r="L288" s="32"/>
      <c r="M288" s="32"/>
      <c r="N288" s="32"/>
    </row>
    <row r="289" spans="1:14" ht="25.5" customHeight="1" hidden="1">
      <c r="A289" s="17" t="s">
        <v>299</v>
      </c>
      <c r="B289" s="31" t="s">
        <v>206</v>
      </c>
      <c r="C289" s="31" t="s">
        <v>300</v>
      </c>
      <c r="D289" s="31" t="s">
        <v>56</v>
      </c>
      <c r="E289" s="32">
        <f>E290</f>
        <v>0</v>
      </c>
      <c r="F289" s="32"/>
      <c r="G289" s="32">
        <f>G290</f>
        <v>0</v>
      </c>
      <c r="H289" s="32"/>
      <c r="I289" s="14"/>
      <c r="J289" s="32"/>
      <c r="K289" s="32"/>
      <c r="L289" s="32"/>
      <c r="M289" s="32"/>
      <c r="N289" s="32"/>
    </row>
    <row r="290" spans="1:14" ht="36.75" customHeight="1" hidden="1">
      <c r="A290" s="17" t="s">
        <v>160</v>
      </c>
      <c r="B290" s="31" t="s">
        <v>206</v>
      </c>
      <c r="C290" s="31" t="s">
        <v>300</v>
      </c>
      <c r="D290" s="31" t="s">
        <v>159</v>
      </c>
      <c r="E290" s="32">
        <f>11250-11250</f>
        <v>0</v>
      </c>
      <c r="F290" s="32"/>
      <c r="G290" s="32">
        <f>11250-11250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301</v>
      </c>
      <c r="B291" s="31" t="s">
        <v>206</v>
      </c>
      <c r="C291" s="31" t="s">
        <v>302</v>
      </c>
      <c r="D291" s="31" t="s">
        <v>56</v>
      </c>
      <c r="E291" s="32">
        <f>E292</f>
        <v>450</v>
      </c>
      <c r="F291" s="32"/>
      <c r="G291" s="32">
        <f>G292</f>
        <v>179.9</v>
      </c>
      <c r="H291" s="32"/>
      <c r="I291" s="14"/>
      <c r="J291" s="32"/>
      <c r="K291" s="32"/>
      <c r="L291" s="32"/>
      <c r="M291" s="32"/>
      <c r="N291" s="32"/>
    </row>
    <row r="292" spans="1:14" ht="30.75" customHeight="1" hidden="1">
      <c r="A292" s="17" t="s">
        <v>160</v>
      </c>
      <c r="B292" s="31" t="s">
        <v>206</v>
      </c>
      <c r="C292" s="31" t="s">
        <v>302</v>
      </c>
      <c r="D292" s="31" t="s">
        <v>159</v>
      </c>
      <c r="E292" s="32">
        <f>200+250</f>
        <v>450</v>
      </c>
      <c r="F292" s="32"/>
      <c r="G292" s="32">
        <v>179.9</v>
      </c>
      <c r="H292" s="32"/>
      <c r="I292" s="14"/>
      <c r="J292" s="32"/>
      <c r="K292" s="32"/>
      <c r="L292" s="32"/>
      <c r="M292" s="32"/>
      <c r="N292" s="32"/>
    </row>
    <row r="293" spans="1:14" ht="25.5" customHeight="1" hidden="1">
      <c r="A293" s="17" t="s">
        <v>303</v>
      </c>
      <c r="B293" s="31" t="s">
        <v>206</v>
      </c>
      <c r="C293" s="31" t="s">
        <v>304</v>
      </c>
      <c r="D293" s="31" t="s">
        <v>56</v>
      </c>
      <c r="E293" s="32">
        <f>E294</f>
        <v>0</v>
      </c>
      <c r="F293" s="32"/>
      <c r="G293" s="32">
        <f>G294</f>
        <v>0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160</v>
      </c>
      <c r="B294" s="31" t="s">
        <v>206</v>
      </c>
      <c r="C294" s="31" t="s">
        <v>304</v>
      </c>
      <c r="D294" s="31" t="s">
        <v>159</v>
      </c>
      <c r="E294" s="32">
        <f>3600-3600</f>
        <v>0</v>
      </c>
      <c r="F294" s="32"/>
      <c r="G294" s="32">
        <f>3600-3600</f>
        <v>0</v>
      </c>
      <c r="H294" s="32"/>
      <c r="I294" s="14"/>
      <c r="J294" s="32"/>
      <c r="K294" s="32"/>
      <c r="L294" s="32"/>
      <c r="M294" s="32"/>
      <c r="N294" s="32"/>
    </row>
    <row r="295" spans="1:14" ht="12.75">
      <c r="A295" s="62" t="s">
        <v>65</v>
      </c>
      <c r="B295" s="63" t="s">
        <v>110</v>
      </c>
      <c r="C295" s="63" t="s">
        <v>70</v>
      </c>
      <c r="D295" s="63" t="s">
        <v>56</v>
      </c>
      <c r="E295" s="64">
        <f>E296+E303</f>
        <v>120</v>
      </c>
      <c r="F295" s="64">
        <f>F296+F303</f>
        <v>46.6</v>
      </c>
      <c r="G295" s="83">
        <f>F295/F319*100</f>
        <v>0.6090866314633764</v>
      </c>
      <c r="H295" s="80">
        <f>F295/E295*100</f>
        <v>38.833333333333336</v>
      </c>
      <c r="I295" s="65"/>
      <c r="J295" s="64">
        <f>J296+J303</f>
        <v>89</v>
      </c>
      <c r="K295" s="64">
        <f>K296+K303</f>
        <v>14.9</v>
      </c>
      <c r="L295" s="83">
        <f>K295/K319*100</f>
        <v>0.15653069157150512</v>
      </c>
      <c r="M295" s="83">
        <f>K295/J295*100</f>
        <v>16.741573033707866</v>
      </c>
      <c r="N295" s="80">
        <f>F295/K295*100</f>
        <v>312.751677852349</v>
      </c>
    </row>
    <row r="296" spans="1:14" ht="12.75">
      <c r="A296" s="25" t="s">
        <v>111</v>
      </c>
      <c r="B296" s="48">
        <v>1001</v>
      </c>
      <c r="C296" s="12" t="s">
        <v>70</v>
      </c>
      <c r="D296" s="11" t="s">
        <v>56</v>
      </c>
      <c r="E296" s="18">
        <v>120</v>
      </c>
      <c r="F296" s="18">
        <v>46.6</v>
      </c>
      <c r="G296" s="18"/>
      <c r="H296" s="85">
        <f>F296/E296*100</f>
        <v>38.833333333333336</v>
      </c>
      <c r="I296" s="19"/>
      <c r="J296" s="18">
        <v>64</v>
      </c>
      <c r="K296" s="18">
        <v>10.9</v>
      </c>
      <c r="L296" s="18"/>
      <c r="M296" s="88">
        <f>K296/J296*100</f>
        <v>17.03125</v>
      </c>
      <c r="N296" s="18"/>
    </row>
    <row r="297" spans="1:14" ht="26.25" hidden="1">
      <c r="A297" s="17" t="s">
        <v>181</v>
      </c>
      <c r="B297" s="66">
        <v>1001</v>
      </c>
      <c r="C297" s="31" t="s">
        <v>182</v>
      </c>
      <c r="D297" s="20" t="s">
        <v>56</v>
      </c>
      <c r="E297" s="21">
        <f>E298</f>
        <v>7500.5</v>
      </c>
      <c r="F297" s="21"/>
      <c r="G297" s="21">
        <f>G298</f>
        <v>3399.4</v>
      </c>
      <c r="H297" s="85">
        <f>F297/E297*100</f>
        <v>0</v>
      </c>
      <c r="I297" s="19"/>
      <c r="J297" s="21"/>
      <c r="K297" s="21"/>
      <c r="L297" s="21"/>
      <c r="M297" s="88" t="e">
        <f>K297/J297*100</f>
        <v>#DIV/0!</v>
      </c>
      <c r="N297" s="21"/>
    </row>
    <row r="298" spans="1:14" ht="39" hidden="1">
      <c r="A298" s="17" t="s">
        <v>228</v>
      </c>
      <c r="B298" s="66">
        <v>1001</v>
      </c>
      <c r="C298" s="31" t="s">
        <v>183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/>
      <c r="K298" s="21"/>
      <c r="L298" s="21"/>
      <c r="M298" s="88" t="e">
        <f>K298/J298*100</f>
        <v>#DIV/0!</v>
      </c>
      <c r="N298" s="21"/>
    </row>
    <row r="299" spans="1:14" ht="12.75" hidden="1">
      <c r="A299" s="17" t="s">
        <v>154</v>
      </c>
      <c r="B299" s="66">
        <v>1001</v>
      </c>
      <c r="C299" s="31" t="s">
        <v>183</v>
      </c>
      <c r="D299" s="20" t="s">
        <v>87</v>
      </c>
      <c r="E299" s="21">
        <v>7500.5</v>
      </c>
      <c r="F299" s="21"/>
      <c r="G299" s="40">
        <v>3399.4</v>
      </c>
      <c r="H299" s="85">
        <f>F299/E299*100</f>
        <v>0</v>
      </c>
      <c r="I299" s="78"/>
      <c r="J299" s="40"/>
      <c r="K299" s="40"/>
      <c r="L299" s="40"/>
      <c r="M299" s="88" t="e">
        <f>K299/J299*100</f>
        <v>#DIV/0!</v>
      </c>
      <c r="N299" s="21"/>
    </row>
    <row r="300" spans="1:14" ht="26.25" hidden="1">
      <c r="A300" s="17" t="s">
        <v>125</v>
      </c>
      <c r="B300" s="12" t="s">
        <v>112</v>
      </c>
      <c r="C300" s="12" t="s">
        <v>126</v>
      </c>
      <c r="D300" s="12" t="s">
        <v>56</v>
      </c>
      <c r="E300" s="13">
        <f aca="true" t="shared" si="12" ref="E300:G301">E301</f>
        <v>33782</v>
      </c>
      <c r="F300" s="13">
        <f t="shared" si="12"/>
        <v>33782</v>
      </c>
      <c r="G300" s="13">
        <f t="shared" si="12"/>
        <v>18280.2</v>
      </c>
      <c r="H300" s="13"/>
      <c r="I300" s="14"/>
      <c r="J300" s="13"/>
      <c r="K300" s="13"/>
      <c r="L300" s="13"/>
      <c r="M300" s="13">
        <f>M301</f>
        <v>18280.2</v>
      </c>
      <c r="N300" s="13"/>
    </row>
    <row r="301" spans="1:14" ht="66" hidden="1">
      <c r="A301" s="17" t="s">
        <v>207</v>
      </c>
      <c r="B301" s="12" t="s">
        <v>112</v>
      </c>
      <c r="C301" s="12" t="s">
        <v>192</v>
      </c>
      <c r="D301" s="12" t="s">
        <v>56</v>
      </c>
      <c r="E301" s="13">
        <f t="shared" si="12"/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/>
      <c r="K301" s="13"/>
      <c r="L301" s="13"/>
      <c r="M301" s="13">
        <f>M302</f>
        <v>18280.2</v>
      </c>
      <c r="N301" s="13"/>
    </row>
    <row r="302" spans="1:14" ht="12.75" hidden="1">
      <c r="A302" s="17" t="s">
        <v>154</v>
      </c>
      <c r="B302" s="12" t="s">
        <v>112</v>
      </c>
      <c r="C302" s="12" t="s">
        <v>192</v>
      </c>
      <c r="D302" s="12" t="s">
        <v>87</v>
      </c>
      <c r="E302" s="13">
        <v>33782</v>
      </c>
      <c r="F302" s="13">
        <v>33782</v>
      </c>
      <c r="G302" s="13">
        <v>18280.2</v>
      </c>
      <c r="H302" s="13"/>
      <c r="I302" s="14"/>
      <c r="J302" s="13"/>
      <c r="K302" s="13"/>
      <c r="L302" s="13"/>
      <c r="M302" s="13">
        <v>18280.2</v>
      </c>
      <c r="N302" s="13"/>
    </row>
    <row r="303" spans="1:14" ht="12.75">
      <c r="A303" s="25" t="s">
        <v>29</v>
      </c>
      <c r="B303" s="12" t="s">
        <v>30</v>
      </c>
      <c r="C303" s="12" t="s">
        <v>70</v>
      </c>
      <c r="D303" s="12" t="s">
        <v>56</v>
      </c>
      <c r="E303" s="13">
        <v>0</v>
      </c>
      <c r="F303" s="13">
        <v>0</v>
      </c>
      <c r="G303" s="13"/>
      <c r="H303" s="13"/>
      <c r="I303" s="14"/>
      <c r="J303" s="13">
        <v>25</v>
      </c>
      <c r="K303" s="13">
        <v>4</v>
      </c>
      <c r="L303" s="13"/>
      <c r="M303" s="13"/>
      <c r="N303" s="13"/>
    </row>
    <row r="304" spans="1:14" ht="26.25" hidden="1">
      <c r="A304" s="17" t="s">
        <v>47</v>
      </c>
      <c r="B304" s="12" t="s">
        <v>30</v>
      </c>
      <c r="C304" s="12" t="s">
        <v>48</v>
      </c>
      <c r="D304" s="12" t="s">
        <v>56</v>
      </c>
      <c r="E304" s="13">
        <f>E305</f>
        <v>661.5</v>
      </c>
      <c r="F304" s="13"/>
      <c r="G304" s="13">
        <f>G305</f>
        <v>381.7</v>
      </c>
      <c r="H304" s="13"/>
      <c r="I304" s="14"/>
      <c r="J304" s="13"/>
      <c r="K304" s="13"/>
      <c r="L304" s="13"/>
      <c r="M304" s="13"/>
      <c r="N304" s="13"/>
    </row>
    <row r="305" spans="1:14" ht="12.75" hidden="1">
      <c r="A305" s="17" t="s">
        <v>49</v>
      </c>
      <c r="B305" s="12" t="s">
        <v>30</v>
      </c>
      <c r="C305" s="12" t="s">
        <v>50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26.25" hidden="1">
      <c r="A306" s="17" t="s">
        <v>133</v>
      </c>
      <c r="B306" s="12" t="s">
        <v>30</v>
      </c>
      <c r="C306" s="12" t="s">
        <v>50</v>
      </c>
      <c r="D306" s="12" t="s">
        <v>134</v>
      </c>
      <c r="E306" s="13">
        <v>661.5</v>
      </c>
      <c r="F306" s="13"/>
      <c r="G306" s="13">
        <v>381.7</v>
      </c>
      <c r="H306" s="13"/>
      <c r="I306" s="14"/>
      <c r="J306" s="13"/>
      <c r="K306" s="13"/>
      <c r="L306" s="13"/>
      <c r="M306" s="13"/>
      <c r="N306" s="13"/>
    </row>
    <row r="307" spans="1:14" ht="12.75">
      <c r="A307" s="62" t="s">
        <v>222</v>
      </c>
      <c r="B307" s="34" t="s">
        <v>1</v>
      </c>
      <c r="C307" s="34" t="s">
        <v>70</v>
      </c>
      <c r="D307" s="34" t="s">
        <v>56</v>
      </c>
      <c r="E307" s="35">
        <f>E308</f>
        <v>120</v>
      </c>
      <c r="F307" s="35">
        <f>F308</f>
        <v>0</v>
      </c>
      <c r="G307" s="83">
        <f>F307/F319*100</f>
        <v>0</v>
      </c>
      <c r="H307" s="80">
        <f>F307/E307*100</f>
        <v>0</v>
      </c>
      <c r="I307" s="14"/>
      <c r="J307" s="35">
        <f>J308</f>
        <v>350</v>
      </c>
      <c r="K307" s="35">
        <f>K308</f>
        <v>0</v>
      </c>
      <c r="L307" s="83">
        <f>K307/K319*100</f>
        <v>0</v>
      </c>
      <c r="M307" s="83">
        <f>K307/J307*100</f>
        <v>0</v>
      </c>
      <c r="N307" s="80"/>
    </row>
    <row r="308" spans="1:14" ht="12.75">
      <c r="A308" s="27" t="s">
        <v>361</v>
      </c>
      <c r="B308" s="12" t="s">
        <v>362</v>
      </c>
      <c r="C308" s="12" t="s">
        <v>70</v>
      </c>
      <c r="D308" s="12" t="s">
        <v>56</v>
      </c>
      <c r="E308" s="13">
        <v>120</v>
      </c>
      <c r="F308" s="13">
        <v>0</v>
      </c>
      <c r="G308" s="13"/>
      <c r="H308" s="85">
        <f>F308/E308*100</f>
        <v>0</v>
      </c>
      <c r="I308" s="14"/>
      <c r="J308" s="13">
        <v>350</v>
      </c>
      <c r="K308" s="13">
        <v>0</v>
      </c>
      <c r="L308" s="13"/>
      <c r="M308" s="13"/>
      <c r="N308" s="13"/>
    </row>
    <row r="309" spans="1:14" ht="26.25">
      <c r="A309" s="62" t="s">
        <v>380</v>
      </c>
      <c r="B309" s="34" t="s">
        <v>381</v>
      </c>
      <c r="C309" s="34" t="s">
        <v>70</v>
      </c>
      <c r="D309" s="34" t="s">
        <v>56</v>
      </c>
      <c r="E309" s="13">
        <f>E310</f>
        <v>3200</v>
      </c>
      <c r="F309" s="13">
        <f>F310</f>
        <v>0</v>
      </c>
      <c r="G309" s="83">
        <f>F309/F319*100</f>
        <v>0</v>
      </c>
      <c r="H309" s="80">
        <f>F309/E309*100</f>
        <v>0</v>
      </c>
      <c r="I309" s="14"/>
      <c r="J309" s="13">
        <f>J310</f>
        <v>0</v>
      </c>
      <c r="K309" s="13">
        <f>K310</f>
        <v>0</v>
      </c>
      <c r="L309" s="13"/>
      <c r="M309" s="83"/>
      <c r="N309" s="80"/>
    </row>
    <row r="310" spans="1:14" ht="12.75">
      <c r="A310" s="27" t="s">
        <v>382</v>
      </c>
      <c r="B310" s="12" t="s">
        <v>383</v>
      </c>
      <c r="C310" s="12" t="s">
        <v>70</v>
      </c>
      <c r="D310" s="12" t="s">
        <v>56</v>
      </c>
      <c r="E310" s="13">
        <v>3200</v>
      </c>
      <c r="F310" s="13">
        <v>0</v>
      </c>
      <c r="G310" s="13"/>
      <c r="H310" s="85"/>
      <c r="I310" s="14"/>
      <c r="J310" s="13">
        <v>0</v>
      </c>
      <c r="K310" s="13">
        <v>0</v>
      </c>
      <c r="L310" s="13"/>
      <c r="M310" s="13"/>
      <c r="N310" s="13"/>
    </row>
    <row r="311" spans="1:14" ht="39">
      <c r="A311" s="33" t="s">
        <v>365</v>
      </c>
      <c r="B311" s="34" t="s">
        <v>363</v>
      </c>
      <c r="C311" s="34" t="s">
        <v>70</v>
      </c>
      <c r="D311" s="34" t="s">
        <v>56</v>
      </c>
      <c r="E311" s="35">
        <f>E312</f>
        <v>0</v>
      </c>
      <c r="F311" s="35">
        <f>F312</f>
        <v>0</v>
      </c>
      <c r="G311" s="81">
        <f>F311/F319*100</f>
        <v>0</v>
      </c>
      <c r="H311" s="85"/>
      <c r="I311" s="36"/>
      <c r="J311" s="35">
        <f>J312</f>
        <v>0</v>
      </c>
      <c r="K311" s="35">
        <f>K312</f>
        <v>0</v>
      </c>
      <c r="L311" s="81">
        <f>K311/K319*100</f>
        <v>0</v>
      </c>
      <c r="M311" s="85"/>
      <c r="N311" s="80"/>
    </row>
    <row r="312" spans="1:14" ht="26.25">
      <c r="A312" s="25" t="s">
        <v>366</v>
      </c>
      <c r="B312" s="12" t="s">
        <v>364</v>
      </c>
      <c r="C312" s="12" t="s">
        <v>70</v>
      </c>
      <c r="D312" s="12" t="s">
        <v>56</v>
      </c>
      <c r="E312" s="13">
        <v>0</v>
      </c>
      <c r="F312" s="13">
        <v>0</v>
      </c>
      <c r="G312" s="13"/>
      <c r="H312" s="85"/>
      <c r="I312" s="14"/>
      <c r="J312" s="13">
        <v>0</v>
      </c>
      <c r="K312" s="13">
        <v>0</v>
      </c>
      <c r="L312" s="13"/>
      <c r="M312" s="85"/>
      <c r="N312" s="13"/>
    </row>
    <row r="313" spans="1:14" ht="26.25" hidden="1">
      <c r="A313" s="17" t="s">
        <v>125</v>
      </c>
      <c r="B313" s="12" t="s">
        <v>3</v>
      </c>
      <c r="C313" s="12" t="s">
        <v>126</v>
      </c>
      <c r="D313" s="12" t="s">
        <v>56</v>
      </c>
      <c r="E313" s="13">
        <f>E314</f>
        <v>590864</v>
      </c>
      <c r="F313" s="13"/>
      <c r="G313" s="13">
        <f>G314</f>
        <v>528516</v>
      </c>
      <c r="H313" s="13"/>
      <c r="I313" s="14"/>
      <c r="J313" s="13"/>
      <c r="K313" s="13"/>
      <c r="L313" s="13"/>
      <c r="M313" s="13"/>
      <c r="N313" s="13"/>
    </row>
    <row r="314" spans="1:14" ht="39" hidden="1">
      <c r="A314" s="61" t="s">
        <v>4</v>
      </c>
      <c r="B314" s="12" t="s">
        <v>3</v>
      </c>
      <c r="C314" s="12" t="s">
        <v>5</v>
      </c>
      <c r="D314" s="12" t="s">
        <v>56</v>
      </c>
      <c r="E314" s="13">
        <f>E315+E317</f>
        <v>590864</v>
      </c>
      <c r="F314" s="13"/>
      <c r="G314" s="13">
        <f>G315+G317</f>
        <v>528516</v>
      </c>
      <c r="H314" s="13"/>
      <c r="I314" s="14"/>
      <c r="J314" s="13"/>
      <c r="K314" s="13"/>
      <c r="L314" s="13"/>
      <c r="M314" s="13"/>
      <c r="N314" s="13"/>
    </row>
    <row r="315" spans="1:14" ht="78.75" hidden="1">
      <c r="A315" s="17" t="s">
        <v>6</v>
      </c>
      <c r="B315" s="12" t="s">
        <v>3</v>
      </c>
      <c r="C315" s="12" t="s">
        <v>7</v>
      </c>
      <c r="D315" s="12" t="s">
        <v>56</v>
      </c>
      <c r="E315" s="13">
        <f>E316</f>
        <v>590854</v>
      </c>
      <c r="F315" s="13"/>
      <c r="G315" s="13">
        <f>G316</f>
        <v>528506</v>
      </c>
      <c r="H315" s="13"/>
      <c r="I315" s="14"/>
      <c r="J315" s="13"/>
      <c r="K315" s="13"/>
      <c r="L315" s="13"/>
      <c r="M315" s="13"/>
      <c r="N315" s="13"/>
    </row>
    <row r="316" spans="1:14" ht="12.75" hidden="1">
      <c r="A316" s="17" t="s">
        <v>2</v>
      </c>
      <c r="B316" s="12" t="s">
        <v>3</v>
      </c>
      <c r="C316" s="12" t="s">
        <v>7</v>
      </c>
      <c r="D316" s="12" t="s">
        <v>8</v>
      </c>
      <c r="E316" s="13">
        <v>590854</v>
      </c>
      <c r="F316" s="13"/>
      <c r="G316" s="13">
        <v>528506</v>
      </c>
      <c r="H316" s="13"/>
      <c r="I316" s="14"/>
      <c r="J316" s="13"/>
      <c r="K316" s="13"/>
      <c r="L316" s="13"/>
      <c r="M316" s="13"/>
      <c r="N316" s="13"/>
    </row>
    <row r="317" spans="1:14" ht="52.5" hidden="1">
      <c r="A317" s="17" t="s">
        <v>9</v>
      </c>
      <c r="B317" s="12" t="s">
        <v>3</v>
      </c>
      <c r="C317" s="12" t="s">
        <v>10</v>
      </c>
      <c r="D317" s="12" t="s">
        <v>56</v>
      </c>
      <c r="E317" s="13">
        <f>E318</f>
        <v>10</v>
      </c>
      <c r="F317" s="13"/>
      <c r="G317" s="13">
        <f>G318</f>
        <v>10</v>
      </c>
      <c r="H317" s="13"/>
      <c r="I317" s="14"/>
      <c r="J317" s="13"/>
      <c r="K317" s="13"/>
      <c r="L317" s="13"/>
      <c r="M317" s="13"/>
      <c r="N317" s="13"/>
    </row>
    <row r="318" spans="1:14" ht="12.75" hidden="1">
      <c r="A318" s="17" t="s">
        <v>2</v>
      </c>
      <c r="B318" s="12" t="s">
        <v>3</v>
      </c>
      <c r="C318" s="12" t="s">
        <v>10</v>
      </c>
      <c r="D318" s="12" t="s">
        <v>8</v>
      </c>
      <c r="E318" s="13">
        <v>10</v>
      </c>
      <c r="F318" s="13"/>
      <c r="G318" s="13">
        <v>10</v>
      </c>
      <c r="H318" s="13"/>
      <c r="I318" s="14"/>
      <c r="J318" s="13"/>
      <c r="K318" s="13"/>
      <c r="L318" s="13"/>
      <c r="M318" s="13"/>
      <c r="N318" s="13"/>
    </row>
    <row r="319" spans="1:14" ht="12.75">
      <c r="A319" s="33" t="s">
        <v>67</v>
      </c>
      <c r="B319" s="67"/>
      <c r="C319" s="67"/>
      <c r="D319" s="67"/>
      <c r="E319" s="35">
        <f>E15+E82+E87+E130+E151+E175+E224+E295+E311+E307+E309</f>
        <v>38860.3</v>
      </c>
      <c r="F319" s="35">
        <f>F15+F82+F87+F130+F151+F175+F224+F295+F311+F307+F309</f>
        <v>7650.8</v>
      </c>
      <c r="G319" s="81">
        <v>100</v>
      </c>
      <c r="H319" s="80">
        <f>F319/E319*100</f>
        <v>19.68795917684629</v>
      </c>
      <c r="I319" s="36"/>
      <c r="J319" s="35">
        <f>J15+J82+J87+J130+J151+J175+J224+J295+J311+J307+J309</f>
        <v>49311.2</v>
      </c>
      <c r="K319" s="35">
        <f>K15+K82+K87+K130+K151+K175+K224+K295+K311+K307+K309</f>
        <v>9518.9</v>
      </c>
      <c r="L319" s="81">
        <v>100</v>
      </c>
      <c r="M319" s="81">
        <f>K319/J319*100</f>
        <v>19.303728159120038</v>
      </c>
      <c r="N319" s="80">
        <f>F319/K319*100</f>
        <v>80.37483322652828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2016-06-16T12:29:10Z</cp:lastPrinted>
  <dcterms:created xsi:type="dcterms:W3CDTF">2003-07-23T10:25:27Z</dcterms:created>
  <dcterms:modified xsi:type="dcterms:W3CDTF">2016-06-16T12:29:58Z</dcterms:modified>
  <cp:category/>
  <cp:version/>
  <cp:contentType/>
  <cp:contentStatus/>
</cp:coreProperties>
</file>