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'Лист1'!$A$1:$K$48</definedName>
  </definedNames>
  <calcPr fullCalcOnLoad="1"/>
</workbook>
</file>

<file path=xl/sharedStrings.xml><?xml version="1.0" encoding="utf-8"?>
<sst xmlns="http://schemas.openxmlformats.org/spreadsheetml/2006/main" count="50" uniqueCount="47">
  <si>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</si>
  <si>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</si>
  <si>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</si>
  <si>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</si>
  <si>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</si>
  <si>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</si>
  <si>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</si>
  <si>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</si>
  <si>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</si>
  <si>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налог на вмененный доход отдельных видов деятельности</t>
  </si>
  <si>
    <t>Единый сельскохозяйственный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</si>
  <si>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</si>
  <si>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</si>
  <si>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</si>
  <si>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Плата за негативное воздействие на окружающую среду</t>
  </si>
  <si>
    <t>Доходы от реализации имущества, находящегося в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</si>
  <si>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</si>
  <si>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</si>
  <si>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Прочие неналоговые доходы</t>
  </si>
  <si>
    <t>Доходы от оказания платных услуг и компенсации затрат государства</t>
  </si>
  <si>
    <t>Безвозмездные поступления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</si>
  <si>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</si>
  <si>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</si>
  <si>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</si>
  <si>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</si>
  <si>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ВСЕГО доходов</t>
  </si>
  <si>
    <t>Приложение №3 к Заключению Контрольно-счетной</t>
  </si>
  <si>
    <t>доходы от продажи квартир</t>
  </si>
  <si>
    <t>Налог, взимаемый в связи с применением упрощенной системы налогообложения</t>
  </si>
  <si>
    <t>Налог, взимаемый в виде стоимости патента в связи с применением упрощенной системы налогообложения</t>
  </si>
  <si>
    <t>Доходы от сдачи в аренду имущества, составляющие государственную (муниципальную)казну (за исключением земельных участков)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</si>
  <si>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</t>
  </si>
  <si>
    <t>Прочие доходы от использования имущества</t>
  </si>
  <si>
    <t>Проценты, полученные от предоставления бюджетных кредитов внутри страны</t>
  </si>
  <si>
    <t>Доходы бюджетов муниципальных районов от возврата бюджетными учреждениями остатков субсидий прошлых лет</t>
  </si>
  <si>
    <t>Акцизы по подакцизным товарам (продукции), производимым на территории Российской Федерации</t>
  </si>
  <si>
    <t>Доходы ,полученные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</si>
  <si>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предприятий</t>
  </si>
  <si>
    <t>комиссии по отчету об исполнении бюджета за  2016 год</t>
  </si>
  <si>
    <t>Исполнение доходов за 2016 год в сравнение с аналогичным периодом 2015 года</t>
  </si>
  <si>
    <t>Исполнено за 2016 год</t>
  </si>
  <si>
    <t>2015 год</t>
  </si>
  <si>
    <t xml:space="preserve">Исполнено за 2015 год </t>
  </si>
  <si>
    <t>Земельный налог</t>
  </si>
  <si>
    <t>Возврат остатков субсидий и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</si>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</sst>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5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tabSelected="1" view="pageBreakPreview" zoomScaleSheetLayoutView="100" zoomScalePageLayoutView="0" workbookViewId="0" topLeftCell="A7">
      <selection activeCell="E13" sqref="E13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1.0039062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20" t="s">
        <v>26</v>
      </c>
      <c r="H2" s="20"/>
      <c r="I2" s="20"/>
      <c r="J2" s="20"/>
      <c r="K2" s="20"/>
      <c r="L2" s="20"/>
      <c r="M2" s="20"/>
    </row>
    <row r="3" spans="7:14" ht="12">
      <c r="G3" s="20" t="s">
        <v>38</v>
      </c>
      <c r="H3" s="20"/>
      <c r="I3" s="20"/>
      <c r="J3" s="20"/>
      <c r="K3" s="20"/>
      <c r="L3" s="20"/>
      <c r="M3" s="20"/>
      <c r="N3" s="20"/>
    </row>
    <row r="9" spans="1:9" ht="14.25" customHeight="1">
      <c r="A9" s="19" t="s">
        <v>39</v>
      </c>
      <c r="B9" s="19"/>
      <c r="C9" s="19"/>
      <c r="D9" s="19"/>
      <c r="E9" s="19"/>
      <c r="F9" s="19"/>
      <c r="G9" s="19"/>
      <c r="H9" s="19"/>
      <c r="I9" s="19"/>
    </row>
    <row r="11" ht="12">
      <c r="J11" t="s">
        <v>5</v>
      </c>
    </row>
    <row r="12" spans="1:11" ht="15.75">
      <c r="A12" s="24" t="s">
        <v>0</v>
      </c>
      <c r="B12" s="21">
        <v>2016</v>
      </c>
      <c r="C12" s="22"/>
      <c r="D12" s="22"/>
      <c r="E12" s="23"/>
      <c r="G12" s="21" t="s">
        <v>41</v>
      </c>
      <c r="H12" s="22"/>
      <c r="I12" s="22"/>
      <c r="J12" s="23"/>
      <c r="K12" s="26" t="s">
        <v>4</v>
      </c>
    </row>
    <row r="13" spans="1:11" ht="61.5" customHeight="1">
      <c r="A13" s="25"/>
      <c r="B13" s="1" t="s">
        <v>1</v>
      </c>
      <c r="C13" s="1" t="s">
        <v>40</v>
      </c>
      <c r="D13" s="1" t="s">
        <v>2</v>
      </c>
      <c r="E13" s="1" t="s">
        <v>3</v>
      </c>
      <c r="G13" s="2" t="s">
        <v>1</v>
      </c>
      <c r="H13" s="2" t="s">
        <v>42</v>
      </c>
      <c r="I13" s="2" t="s">
        <v>2</v>
      </c>
      <c r="J13" s="2" t="s">
        <v>3</v>
      </c>
      <c r="K13" s="27"/>
    </row>
    <row r="14" spans="1:11" ht="12.75">
      <c r="A14" s="3" t="s">
        <v>6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7</v>
      </c>
      <c r="B15" s="9">
        <f>B16+B20+B21+B23+B24+B18+B19+B17</f>
        <v>1874524</v>
      </c>
      <c r="C15" s="9">
        <f>C16+C20+C21+C23+C24+C18+C19+C17+C22</f>
        <v>2024062.4000000001</v>
      </c>
      <c r="D15" s="9">
        <f>C15/C48*100</f>
        <v>35.74688797523242</v>
      </c>
      <c r="E15" s="10">
        <f aca="true" t="shared" si="0" ref="E15:E22">C15/B15*100</f>
        <v>107.977406530938</v>
      </c>
      <c r="G15" s="9">
        <f>G16+G20+G21+G23+G24+G18+G19+G17</f>
        <v>1657534</v>
      </c>
      <c r="H15" s="9">
        <f>H16+H20+H21+H23+H24+H18+H19+H17</f>
        <v>1682309.6999999997</v>
      </c>
      <c r="I15" s="9">
        <f>H15/H48*100</f>
        <v>32.0021080979438</v>
      </c>
      <c r="J15" s="10">
        <f aca="true" t="shared" si="1" ref="J15:J21">H15/G15*100</f>
        <v>101.49473253640649</v>
      </c>
      <c r="K15" s="9">
        <f aca="true" t="shared" si="2" ref="K15:K24">C15/H15*100</f>
        <v>120.31449381763657</v>
      </c>
    </row>
    <row r="16" spans="1:11" ht="12.75">
      <c r="A16" s="7" t="s">
        <v>8</v>
      </c>
      <c r="B16" s="16">
        <v>1402898</v>
      </c>
      <c r="C16" s="16">
        <v>1518831.7</v>
      </c>
      <c r="D16" s="17">
        <f>C16/C48*100</f>
        <v>26.824028070049522</v>
      </c>
      <c r="E16" s="18">
        <f t="shared" si="0"/>
        <v>108.26387235565235</v>
      </c>
      <c r="G16" s="16">
        <v>1204525</v>
      </c>
      <c r="H16" s="16">
        <v>1214230.3</v>
      </c>
      <c r="I16" s="13">
        <f>H16/H48*100</f>
        <v>23.097964254975608</v>
      </c>
      <c r="J16" s="12">
        <f t="shared" si="1"/>
        <v>100.80573670118926</v>
      </c>
      <c r="K16" s="13">
        <f t="shared" si="2"/>
        <v>125.0859659819064</v>
      </c>
    </row>
    <row r="17" spans="1:11" ht="38.25">
      <c r="A17" s="8" t="s">
        <v>35</v>
      </c>
      <c r="B17" s="16">
        <v>40539</v>
      </c>
      <c r="C17" s="16">
        <v>48185.9</v>
      </c>
      <c r="D17" s="17">
        <f>C17/C48*100</f>
        <v>0.8510093212964933</v>
      </c>
      <c r="E17" s="18">
        <f t="shared" si="0"/>
        <v>118.86307012999828</v>
      </c>
      <c r="G17" s="16">
        <v>35136</v>
      </c>
      <c r="H17" s="16">
        <v>35481.5</v>
      </c>
      <c r="I17" s="13"/>
      <c r="J17" s="12">
        <f t="shared" si="1"/>
        <v>100.98332194899817</v>
      </c>
      <c r="K17" s="13">
        <f t="shared" si="2"/>
        <v>135.80570156278625</v>
      </c>
    </row>
    <row r="18" spans="1:11" ht="38.25">
      <c r="A18" s="8" t="s">
        <v>28</v>
      </c>
      <c r="B18" s="16">
        <v>245000</v>
      </c>
      <c r="C18" s="16">
        <v>256777.6</v>
      </c>
      <c r="D18" s="17">
        <f>C18/C48*100</f>
        <v>4.534939289297127</v>
      </c>
      <c r="E18" s="18">
        <f t="shared" si="0"/>
        <v>104.8071836734694</v>
      </c>
      <c r="G18" s="16">
        <v>220541</v>
      </c>
      <c r="H18" s="16">
        <v>229166.4</v>
      </c>
      <c r="I18" s="13">
        <f>H18/H48*100</f>
        <v>4.3593684951211</v>
      </c>
      <c r="J18" s="12">
        <f t="shared" si="1"/>
        <v>103.91101881282844</v>
      </c>
      <c r="K18" s="13">
        <f t="shared" si="2"/>
        <v>112.04853765648019</v>
      </c>
    </row>
    <row r="19" spans="1:11" ht="51">
      <c r="A19" s="8" t="s">
        <v>29</v>
      </c>
      <c r="B19" s="16">
        <v>23000</v>
      </c>
      <c r="C19" s="16">
        <v>28578.5</v>
      </c>
      <c r="D19" s="17">
        <f>C19/C48*100</f>
        <v>0.5047237861837558</v>
      </c>
      <c r="E19" s="18">
        <f t="shared" si="0"/>
        <v>124.25434782608696</v>
      </c>
      <c r="G19" s="16">
        <v>16424</v>
      </c>
      <c r="H19" s="16">
        <v>17757</v>
      </c>
      <c r="I19" s="13">
        <f>H19/H48*100</f>
        <v>0.33778645721129</v>
      </c>
      <c r="J19" s="12">
        <f t="shared" si="1"/>
        <v>108.11617145640527</v>
      </c>
      <c r="K19" s="13">
        <f t="shared" si="2"/>
        <v>160.94216365377034</v>
      </c>
    </row>
    <row r="20" spans="1:11" ht="25.5">
      <c r="A20" s="8" t="s">
        <v>9</v>
      </c>
      <c r="B20" s="4">
        <v>136000</v>
      </c>
      <c r="C20" s="4">
        <v>141131.8</v>
      </c>
      <c r="D20" s="13">
        <f>C20/C48*100</f>
        <v>2.4925232761316574</v>
      </c>
      <c r="E20" s="12">
        <f t="shared" si="0"/>
        <v>103.77338235294116</v>
      </c>
      <c r="G20" s="4">
        <v>151444</v>
      </c>
      <c r="H20" s="4">
        <v>154767.2</v>
      </c>
      <c r="I20" s="13">
        <f>H20/H48*100</f>
        <v>2.9440932691620865</v>
      </c>
      <c r="J20" s="12">
        <f t="shared" si="1"/>
        <v>102.19434246322075</v>
      </c>
      <c r="K20" s="13">
        <f t="shared" si="2"/>
        <v>91.18973529274935</v>
      </c>
    </row>
    <row r="21" spans="1:11" ht="12.75">
      <c r="A21" s="8" t="s">
        <v>10</v>
      </c>
      <c r="B21" s="4">
        <v>740</v>
      </c>
      <c r="C21" s="4">
        <v>1154.1</v>
      </c>
      <c r="D21" s="13">
        <f>C21/C48*100</f>
        <v>0.020382515584606346</v>
      </c>
      <c r="E21" s="12">
        <f t="shared" si="0"/>
        <v>155.95945945945942</v>
      </c>
      <c r="G21" s="4">
        <v>4433</v>
      </c>
      <c r="H21" s="4">
        <v>4527.2</v>
      </c>
      <c r="I21" s="13">
        <f>H21/H48*100</f>
        <v>0.08611966261682447</v>
      </c>
      <c r="J21" s="12">
        <f t="shared" si="1"/>
        <v>102.12497180239114</v>
      </c>
      <c r="K21" s="13">
        <f t="shared" si="2"/>
        <v>25.49257819402721</v>
      </c>
    </row>
    <row r="22" spans="1:11" ht="12.75">
      <c r="A22" s="8" t="s">
        <v>43</v>
      </c>
      <c r="B22" s="4">
        <v>0</v>
      </c>
      <c r="C22" s="4">
        <v>17.1</v>
      </c>
      <c r="D22" s="13"/>
      <c r="E22" s="12"/>
      <c r="G22" s="4"/>
      <c r="H22" s="4"/>
      <c r="I22" s="13"/>
      <c r="J22" s="12"/>
      <c r="K22" s="13"/>
    </row>
    <row r="23" spans="1:11" ht="12.75">
      <c r="A23" s="7" t="s">
        <v>11</v>
      </c>
      <c r="B23" s="4">
        <v>26347</v>
      </c>
      <c r="C23" s="4">
        <v>29250.8</v>
      </c>
      <c r="D23" s="13">
        <f>C23/C48*100</f>
        <v>0.5165972505521214</v>
      </c>
      <c r="E23" s="12">
        <f>C23/B23*100</f>
        <v>111.02136865677306</v>
      </c>
      <c r="G23" s="4">
        <v>25031</v>
      </c>
      <c r="H23" s="4">
        <v>26102.4</v>
      </c>
      <c r="I23" s="13">
        <f>H23/H48*100</f>
        <v>0.4965386732393972</v>
      </c>
      <c r="J23" s="12">
        <f>H23/G23*100</f>
        <v>104.28029243737767</v>
      </c>
      <c r="K23" s="13">
        <f t="shared" si="2"/>
        <v>112.06172612480077</v>
      </c>
    </row>
    <row r="24" spans="1:11" ht="38.25">
      <c r="A24" s="8" t="s">
        <v>12</v>
      </c>
      <c r="B24" s="4"/>
      <c r="C24" s="4">
        <v>134.9</v>
      </c>
      <c r="D24" s="4"/>
      <c r="E24" s="4"/>
      <c r="G24" s="4"/>
      <c r="H24" s="4">
        <v>277.7</v>
      </c>
      <c r="I24" s="4"/>
      <c r="J24" s="4"/>
      <c r="K24" s="4">
        <f t="shared" si="2"/>
        <v>48.577601728483984</v>
      </c>
    </row>
    <row r="25" spans="1:11" ht="12.75">
      <c r="A25" s="6" t="s">
        <v>13</v>
      </c>
      <c r="B25" s="9">
        <f>B27+B29+B32+B33+B35+B36+B37+B38+B34+B30+B26+B28+B31</f>
        <v>313035.69999999995</v>
      </c>
      <c r="C25" s="9">
        <f>C27+C29+C32+C33+C35+C36+C37+C38+C34+C30+C26+C28+C31</f>
        <v>330737.2</v>
      </c>
      <c r="D25" s="9">
        <f>C25/C48*100</f>
        <v>5.841136932162782</v>
      </c>
      <c r="E25" s="10">
        <f aca="true" t="shared" si="3" ref="E25:E34">C25/B25*100</f>
        <v>105.65478633906613</v>
      </c>
      <c r="G25" s="9">
        <f>G27+G29+G32+G33+G35+G36+G37+G38+G34+G30+G26+G28+G31</f>
        <v>298372</v>
      </c>
      <c r="H25" s="9">
        <f>H27+H29+H32+H33+H35+H36+H37+H38+H34+H30+H26+H28+H31</f>
        <v>343545.79999999993</v>
      </c>
      <c r="I25" s="9">
        <f>H25/H48*100</f>
        <v>6.535175912137094</v>
      </c>
      <c r="J25" s="10">
        <f>H25/G25*100</f>
        <v>115.14009357446406</v>
      </c>
      <c r="K25" s="9">
        <f>C25/H25*100</f>
        <v>96.2716470409477</v>
      </c>
    </row>
    <row r="26" spans="1:11" ht="38.25">
      <c r="A26" s="8" t="s">
        <v>33</v>
      </c>
      <c r="B26" s="4"/>
      <c r="C26" s="4">
        <v>469.8</v>
      </c>
      <c r="D26" s="13"/>
      <c r="E26" s="12"/>
      <c r="G26" s="4"/>
      <c r="H26" s="4">
        <v>660.6</v>
      </c>
      <c r="I26" s="13"/>
      <c r="J26" s="12"/>
      <c r="K26" s="13">
        <f>C26/H26*100</f>
        <v>71.11716621253406</v>
      </c>
    </row>
    <row r="27" spans="1:11" ht="89.25">
      <c r="A27" s="8" t="s">
        <v>36</v>
      </c>
      <c r="B27" s="4">
        <v>218433.3</v>
      </c>
      <c r="C27" s="4">
        <v>219053.4</v>
      </c>
      <c r="D27" s="13">
        <f>C27/C48*100</f>
        <v>3.8686936481769414</v>
      </c>
      <c r="E27" s="12">
        <f t="shared" si="3"/>
        <v>100.28388528672139</v>
      </c>
      <c r="G27" s="4">
        <v>195000</v>
      </c>
      <c r="H27" s="4">
        <v>212834.9</v>
      </c>
      <c r="I27" s="13">
        <f>H27/H48*100</f>
        <v>4.0486989267285685</v>
      </c>
      <c r="J27" s="12">
        <f>H27/G27*100</f>
        <v>109.14610256410255</v>
      </c>
      <c r="K27" s="13">
        <f aca="true" t="shared" si="4" ref="K27:K41">C27/H27*100</f>
        <v>102.9217482659094</v>
      </c>
    </row>
    <row r="28" spans="1:11" ht="114.75">
      <c r="A28" s="8" t="s">
        <v>31</v>
      </c>
      <c r="B28" s="4"/>
      <c r="C28" s="4">
        <v>0</v>
      </c>
      <c r="D28" s="13"/>
      <c r="E28" s="12"/>
      <c r="G28" s="4"/>
      <c r="H28" s="4">
        <v>0</v>
      </c>
      <c r="I28" s="13"/>
      <c r="J28" s="12"/>
      <c r="K28" s="13" t="e">
        <f t="shared" si="4"/>
        <v>#DIV/0!</v>
      </c>
    </row>
    <row r="29" spans="1:11" ht="63.75">
      <c r="A29" s="8" t="s">
        <v>30</v>
      </c>
      <c r="B29" s="4">
        <v>15844.4</v>
      </c>
      <c r="C29" s="4">
        <v>17898.3</v>
      </c>
      <c r="D29" s="13">
        <f>C29/C48*100</f>
        <v>0.31610118593532605</v>
      </c>
      <c r="E29" s="12">
        <f t="shared" si="3"/>
        <v>112.96293958748834</v>
      </c>
      <c r="G29" s="4">
        <v>19000</v>
      </c>
      <c r="H29" s="4">
        <v>21751.5</v>
      </c>
      <c r="I29" s="13">
        <f>H29/H48*100</f>
        <v>0.41377271633898605</v>
      </c>
      <c r="J29" s="12">
        <f>H29/G29*100</f>
        <v>114.4815789473684</v>
      </c>
      <c r="K29" s="13">
        <f t="shared" si="4"/>
        <v>82.28535963037031</v>
      </c>
    </row>
    <row r="30" spans="1:11" ht="25.5">
      <c r="A30" s="8" t="s">
        <v>37</v>
      </c>
      <c r="B30" s="4"/>
      <c r="C30" s="4"/>
      <c r="D30" s="13">
        <f>C30/C48*100</f>
        <v>0</v>
      </c>
      <c r="E30" s="12"/>
      <c r="G30" s="4">
        <v>201</v>
      </c>
      <c r="H30" s="4">
        <v>201.7</v>
      </c>
      <c r="I30" s="13"/>
      <c r="J30" s="12">
        <f>H30/G30*100</f>
        <v>100.34825870646766</v>
      </c>
      <c r="K30" s="13">
        <f t="shared" si="4"/>
        <v>0</v>
      </c>
    </row>
    <row r="31" spans="1:11" ht="25.5">
      <c r="A31" s="8" t="s">
        <v>32</v>
      </c>
      <c r="B31" s="4">
        <v>17315</v>
      </c>
      <c r="C31" s="4">
        <v>21667.5</v>
      </c>
      <c r="D31" s="13">
        <f>C31/C48*100</f>
        <v>0.38266888175154495</v>
      </c>
      <c r="E31" s="12">
        <f t="shared" si="3"/>
        <v>125.13716430840311</v>
      </c>
      <c r="G31" s="4">
        <v>8028</v>
      </c>
      <c r="H31" s="4">
        <v>20766.9</v>
      </c>
      <c r="I31" s="13"/>
      <c r="J31" s="12"/>
      <c r="K31" s="13"/>
    </row>
    <row r="32" spans="1:11" ht="25.5">
      <c r="A32" s="8" t="s">
        <v>14</v>
      </c>
      <c r="B32" s="4">
        <v>7000</v>
      </c>
      <c r="C32" s="4">
        <v>7997.6</v>
      </c>
      <c r="D32" s="13">
        <f>C32/C48*100</f>
        <v>0.14124530512039488</v>
      </c>
      <c r="E32" s="12">
        <f t="shared" si="3"/>
        <v>114.25142857142858</v>
      </c>
      <c r="G32" s="4">
        <v>9050</v>
      </c>
      <c r="H32" s="4">
        <v>9463.5</v>
      </c>
      <c r="I32" s="13">
        <f>H32/H48*100</f>
        <v>0.1800215204042937</v>
      </c>
      <c r="J32" s="12">
        <f>H32/G32*100</f>
        <v>104.56906077348067</v>
      </c>
      <c r="K32" s="13">
        <f t="shared" si="4"/>
        <v>84.5099593173773</v>
      </c>
    </row>
    <row r="33" spans="1:11" ht="25.5">
      <c r="A33" s="8" t="s">
        <v>19</v>
      </c>
      <c r="B33" s="4">
        <v>10707</v>
      </c>
      <c r="C33" s="4">
        <v>11410.5</v>
      </c>
      <c r="D33" s="13">
        <f>C33/C48*100</f>
        <v>0.2015204003796471</v>
      </c>
      <c r="E33" s="12">
        <f t="shared" si="3"/>
        <v>106.57046791818436</v>
      </c>
      <c r="G33" s="4">
        <v>4989</v>
      </c>
      <c r="H33" s="4">
        <v>5658.3</v>
      </c>
      <c r="I33" s="13">
        <f>H33/H48*100</f>
        <v>0.10763626236631425</v>
      </c>
      <c r="J33" s="12">
        <f>H33/G33*100</f>
        <v>113.41551413108839</v>
      </c>
      <c r="K33" s="13">
        <f t="shared" si="4"/>
        <v>201.6595090398176</v>
      </c>
    </row>
    <row r="34" spans="1:11" ht="12.75">
      <c r="A34" s="8" t="s">
        <v>27</v>
      </c>
      <c r="B34" s="4"/>
      <c r="C34" s="4">
        <v>413.2</v>
      </c>
      <c r="D34" s="13"/>
      <c r="E34" s="12"/>
      <c r="G34" s="4">
        <v>310</v>
      </c>
      <c r="H34" s="4">
        <v>404.8</v>
      </c>
      <c r="I34" s="13"/>
      <c r="J34" s="4"/>
      <c r="K34" s="13">
        <f t="shared" si="4"/>
        <v>102.07509881422925</v>
      </c>
    </row>
    <row r="35" spans="1:11" ht="38.25">
      <c r="A35" s="8" t="s">
        <v>15</v>
      </c>
      <c r="B35" s="4">
        <v>8500</v>
      </c>
      <c r="C35" s="4">
        <v>8134.4</v>
      </c>
      <c r="D35" s="13">
        <f>C35/C48*100</f>
        <v>0.14366132464381065</v>
      </c>
      <c r="E35" s="12">
        <f>C35/B35*100</f>
        <v>95.69882352941175</v>
      </c>
      <c r="G35" s="4">
        <v>31729</v>
      </c>
      <c r="H35" s="4">
        <v>32156.9</v>
      </c>
      <c r="I35" s="13">
        <f>H35/H48*100</f>
        <v>0.6117117376751553</v>
      </c>
      <c r="J35" s="12">
        <f>H35/G35*100</f>
        <v>101.34860852847554</v>
      </c>
      <c r="K35" s="13">
        <f t="shared" si="4"/>
        <v>25.29597069369249</v>
      </c>
    </row>
    <row r="36" spans="1:11" ht="51">
      <c r="A36" s="8" t="s">
        <v>16</v>
      </c>
      <c r="B36" s="4">
        <v>17367</v>
      </c>
      <c r="C36" s="4">
        <v>18520.2</v>
      </c>
      <c r="D36" s="13">
        <f>C36/C48*100</f>
        <v>0.3270845378476965</v>
      </c>
      <c r="E36" s="12">
        <f>C36/B36*100</f>
        <v>106.64017965106237</v>
      </c>
      <c r="G36" s="4">
        <v>16000</v>
      </c>
      <c r="H36" s="4">
        <v>19541.6</v>
      </c>
      <c r="I36" s="13">
        <f>H36/H48*100</f>
        <v>0.37173440514952666</v>
      </c>
      <c r="J36" s="12">
        <f>H36/G36*100</f>
        <v>122.13499999999999</v>
      </c>
      <c r="K36" s="13">
        <f t="shared" si="4"/>
        <v>94.77320178491016</v>
      </c>
    </row>
    <row r="37" spans="1:11" ht="25.5">
      <c r="A37" s="8" t="s">
        <v>17</v>
      </c>
      <c r="B37" s="4">
        <v>17869</v>
      </c>
      <c r="C37" s="4">
        <v>25104.1</v>
      </c>
      <c r="D37" s="13">
        <f>C37/C48*100</f>
        <v>0.4433625417966521</v>
      </c>
      <c r="E37" s="12">
        <f>C37/B37*100</f>
        <v>140.4896748558957</v>
      </c>
      <c r="G37" s="4">
        <v>14065</v>
      </c>
      <c r="H37" s="4">
        <v>20090.8</v>
      </c>
      <c r="I37" s="13">
        <f>H37/H48*100</f>
        <v>0.38218168353554005</v>
      </c>
      <c r="J37" s="12">
        <f>H37/G37*100</f>
        <v>142.84251688588694</v>
      </c>
      <c r="K37" s="13">
        <f t="shared" si="4"/>
        <v>124.95321241563302</v>
      </c>
    </row>
    <row r="38" spans="1:11" ht="12.75">
      <c r="A38" s="7" t="s">
        <v>18</v>
      </c>
      <c r="B38" s="4"/>
      <c r="C38" s="4">
        <v>68.2</v>
      </c>
      <c r="D38" s="13">
        <f>C38/C48*100</f>
        <v>0.001204477569422193</v>
      </c>
      <c r="E38" s="12"/>
      <c r="G38" s="4"/>
      <c r="H38" s="4">
        <v>14.3</v>
      </c>
      <c r="I38" s="13">
        <f>H38/H48*100</f>
        <v>0.00027202491063363447</v>
      </c>
      <c r="J38" s="12"/>
      <c r="K38" s="13">
        <f t="shared" si="4"/>
        <v>476.9230769230769</v>
      </c>
    </row>
    <row r="39" spans="1:11" ht="89.25">
      <c r="A39" s="8" t="s">
        <v>46</v>
      </c>
      <c r="B39" s="4"/>
      <c r="C39" s="4">
        <v>-35.7</v>
      </c>
      <c r="D39" s="13"/>
      <c r="E39" s="12"/>
      <c r="G39" s="4"/>
      <c r="H39" s="4"/>
      <c r="I39" s="13"/>
      <c r="J39" s="12"/>
      <c r="K39" s="13"/>
    </row>
    <row r="40" spans="1:11" ht="51">
      <c r="A40" s="14" t="s">
        <v>44</v>
      </c>
      <c r="B40" s="4">
        <v>12307.7</v>
      </c>
      <c r="C40" s="9">
        <v>16107.6</v>
      </c>
      <c r="D40" s="4"/>
      <c r="E40" s="4"/>
      <c r="G40" s="4"/>
      <c r="H40" s="9">
        <v>-8893.8</v>
      </c>
      <c r="I40" s="4"/>
      <c r="J40" s="4"/>
      <c r="K40" s="4">
        <f t="shared" si="4"/>
        <v>-181.11043648384268</v>
      </c>
    </row>
    <row r="41" spans="1:11" ht="51">
      <c r="A41" s="14" t="s">
        <v>34</v>
      </c>
      <c r="B41" s="4"/>
      <c r="C41" s="9"/>
      <c r="D41" s="4"/>
      <c r="E41" s="4"/>
      <c r="G41" s="4">
        <v>36767</v>
      </c>
      <c r="H41" s="9">
        <v>36774.3</v>
      </c>
      <c r="I41" s="4"/>
      <c r="J41" s="4"/>
      <c r="K41" s="4">
        <f t="shared" si="4"/>
        <v>0</v>
      </c>
    </row>
    <row r="42" spans="1:11" ht="76.5">
      <c r="A42" s="14" t="s">
        <v>45</v>
      </c>
      <c r="B42" s="4"/>
      <c r="C42" s="9">
        <v>-9423.5</v>
      </c>
      <c r="D42" s="4"/>
      <c r="E42" s="4"/>
      <c r="G42" s="4"/>
      <c r="H42" s="9"/>
      <c r="I42" s="4"/>
      <c r="J42" s="4"/>
      <c r="K42" s="4"/>
    </row>
    <row r="43" spans="1:11" ht="12.75">
      <c r="A43" s="6" t="s">
        <v>20</v>
      </c>
      <c r="B43" s="10">
        <f>B44+B45+B46+B47</f>
        <v>3501312.6999999997</v>
      </c>
      <c r="C43" s="9">
        <f>C44+C45+C46+C47</f>
        <v>3300757.9</v>
      </c>
      <c r="D43" s="9">
        <f>C43/C48*100</f>
        <v>58.29455795664372</v>
      </c>
      <c r="E43" s="10">
        <f aca="true" t="shared" si="5" ref="E43:E48">C43/B43*100</f>
        <v>94.27201118026392</v>
      </c>
      <c r="G43" s="10">
        <f>G44+G45+G46+G47</f>
        <v>3402020.5</v>
      </c>
      <c r="H43" s="9">
        <f>H44+H45+H46+H47</f>
        <v>3203135.5000000005</v>
      </c>
      <c r="I43" s="9">
        <f>H43/H48*100</f>
        <v>60.93235301642813</v>
      </c>
      <c r="J43" s="10">
        <f aca="true" t="shared" si="6" ref="J43:J48">H43/G43*100</f>
        <v>94.15391529827643</v>
      </c>
      <c r="K43" s="9">
        <f aca="true" t="shared" si="7" ref="K43:K48">C43/H43*100</f>
        <v>103.04771371676283</v>
      </c>
    </row>
    <row r="44" spans="1:11" ht="25.5">
      <c r="A44" s="8" t="s">
        <v>21</v>
      </c>
      <c r="B44" s="4">
        <v>29211.7</v>
      </c>
      <c r="C44" s="4">
        <v>29211.7</v>
      </c>
      <c r="D44" s="13">
        <f>C44/C48*100</f>
        <v>0.515906706960268</v>
      </c>
      <c r="E44" s="12">
        <f t="shared" si="5"/>
        <v>100</v>
      </c>
      <c r="G44" s="4"/>
      <c r="H44" s="4"/>
      <c r="I44" s="13">
        <f>H44/H48*100</f>
        <v>0</v>
      </c>
      <c r="J44" s="12"/>
      <c r="K44" s="13"/>
    </row>
    <row r="45" spans="1:11" ht="25.5">
      <c r="A45" s="8" t="s">
        <v>22</v>
      </c>
      <c r="B45" s="15">
        <v>513817.9</v>
      </c>
      <c r="C45" s="4">
        <v>333730.8</v>
      </c>
      <c r="D45" s="13">
        <f>C45/C48*100</f>
        <v>5.894006786295073</v>
      </c>
      <c r="E45" s="12">
        <f t="shared" si="5"/>
        <v>64.95118212113668</v>
      </c>
      <c r="G45" s="15">
        <v>615417.7</v>
      </c>
      <c r="H45" s="4">
        <v>427672.7</v>
      </c>
      <c r="I45" s="13">
        <f>H45/H48*100</f>
        <v>8.135498461394768</v>
      </c>
      <c r="J45" s="12">
        <f t="shared" si="6"/>
        <v>69.49307762841401</v>
      </c>
      <c r="K45" s="13">
        <f t="shared" si="7"/>
        <v>78.03416023515179</v>
      </c>
    </row>
    <row r="46" spans="1:11" ht="25.5">
      <c r="A46" s="8" t="s">
        <v>23</v>
      </c>
      <c r="B46" s="4">
        <v>2851856.8</v>
      </c>
      <c r="C46" s="4">
        <v>2831389.1</v>
      </c>
      <c r="D46" s="13">
        <f>C46/C48*100</f>
        <v>50.00505368411277</v>
      </c>
      <c r="E46" s="12">
        <f t="shared" si="5"/>
        <v>99.2823026738229</v>
      </c>
      <c r="G46" s="4">
        <v>2723949.3</v>
      </c>
      <c r="H46" s="4">
        <v>2712809.6</v>
      </c>
      <c r="I46" s="13">
        <f>H46/H48*100</f>
        <v>51.60502021021438</v>
      </c>
      <c r="J46" s="12">
        <f t="shared" si="6"/>
        <v>99.5910459860615</v>
      </c>
      <c r="K46" s="13">
        <f t="shared" si="7"/>
        <v>104.37109556085322</v>
      </c>
    </row>
    <row r="47" spans="1:11" ht="12.75">
      <c r="A47" s="8" t="s">
        <v>24</v>
      </c>
      <c r="B47" s="4">
        <v>106426.3</v>
      </c>
      <c r="C47" s="4">
        <v>106426.3</v>
      </c>
      <c r="D47" s="13">
        <f>C47/C48*100</f>
        <v>1.8795907792756177</v>
      </c>
      <c r="E47" s="12">
        <f t="shared" si="5"/>
        <v>100</v>
      </c>
      <c r="G47" s="4">
        <v>62653.5</v>
      </c>
      <c r="H47" s="4">
        <v>62653.2</v>
      </c>
      <c r="I47" s="13">
        <f>H47/H48*100</f>
        <v>1.191834344818967</v>
      </c>
      <c r="J47" s="12">
        <f t="shared" si="6"/>
        <v>99.99952117599176</v>
      </c>
      <c r="K47" s="13">
        <f t="shared" si="7"/>
        <v>169.8657051834543</v>
      </c>
    </row>
    <row r="48" spans="1:11" ht="12.75">
      <c r="A48" s="6" t="s">
        <v>25</v>
      </c>
      <c r="B48" s="9">
        <f>B43+B25+B15+B41+B40</f>
        <v>5701180.1</v>
      </c>
      <c r="C48" s="9">
        <f>C43+C25+C15+C40+C41+C42+C39</f>
        <v>5662205.899999999</v>
      </c>
      <c r="D48" s="9">
        <v>100</v>
      </c>
      <c r="E48" s="10">
        <f t="shared" si="5"/>
        <v>99.31638363783665</v>
      </c>
      <c r="G48" s="9">
        <f>G43+G25+G15+G40+G41</f>
        <v>5394693.5</v>
      </c>
      <c r="H48" s="9">
        <f>H43+H25+H15+H40+H41</f>
        <v>5256871.5</v>
      </c>
      <c r="I48" s="9">
        <v>100</v>
      </c>
      <c r="J48" s="10">
        <f t="shared" si="6"/>
        <v>97.44523020631293</v>
      </c>
      <c r="K48" s="9">
        <f t="shared" si="7"/>
        <v>107.71056321235928</v>
      </c>
    </row>
  </sheetData>
  <sheetProtection/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2017-03-31T07:53:40Z</cp:lastPrinted>
  <dcterms:created xsi:type="dcterms:W3CDTF">2010-11-12T08:30:05Z</dcterms:created>
  <dcterms:modified xsi:type="dcterms:W3CDTF">2017-03-31T08:06:06Z</dcterms:modified>
  <cp:category/>
  <cp:version/>
  <cp:contentType/>
  <cp:contentStatus/>
</cp:coreProperties>
</file>