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" sheetId="1" r:id="rId1"/>
  </sheets>
  <definedNames>
    <definedName name="_xlnm.Print_Titles" localSheetId="0">'Прил.2. '!$9:$11</definedName>
    <definedName name="_xlnm.Print_Area" localSheetId="0">'Прил.2. '!$A$1:$I$50</definedName>
  </definedNames>
  <calcPr fullCalcOnLoad="1"/>
</workbook>
</file>

<file path=xl/sharedStrings.xml><?xml version="1.0" encoding="utf-8"?>
<sst xmlns="http://schemas.openxmlformats.org/spreadsheetml/2006/main" count="56" uniqueCount="55">
  <si>
    <t>Благоустройство</t>
  </si>
  <si>
    <t>Наименование</t>
  </si>
  <si>
    <t>Жилищно-коммунальное хозяйство</t>
  </si>
  <si>
    <t>Образование</t>
  </si>
  <si>
    <t>Периодическая печать и издательства</t>
  </si>
  <si>
    <t>Социальная политика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</si>
  <si>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</si>
  <si>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</si>
  <si>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</si>
  <si>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Молодежная политика и оздоровление детей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</si>
  <si>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</si>
  <si>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</si>
  <si>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</si>
  <si>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</si>
  <si>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</si>
  <si>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тыс.руб.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</si>
  <si>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</si>
  <si>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</si>
  <si>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</si>
  <si>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</si>
  <si>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</si>
  <si>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</si>
  <si>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вопросы в области национальной безопасности и правоохранительной деятельности</t>
  </si>
  <si>
    <t>Темп роста</t>
  </si>
  <si>
    <t>Жилищное хозяйство</t>
  </si>
  <si>
    <t>Принято по бюджету</t>
  </si>
  <si>
    <t>Проект по бюджету</t>
  </si>
  <si>
    <t>В % к первоначальному бюджету</t>
  </si>
  <si>
    <t>в % к уточненному бюджету</t>
  </si>
  <si>
    <t>Коммунальное хозяйство</t>
  </si>
  <si>
    <t>в том числе</t>
  </si>
  <si>
    <t>Средства массовой информации</t>
  </si>
  <si>
    <t>Культура, кинематография</t>
  </si>
  <si>
    <t>,</t>
  </si>
  <si>
    <t>Прочие межбюджетные трансферты общего характера</t>
  </si>
  <si>
    <t>Другие вопросыв области средств массовой информации</t>
  </si>
  <si>
    <t>Дорожное хозяйство (дорожные фонды)</t>
  </si>
  <si>
    <t>комиссии по проекту бюджета городского поселения</t>
  </si>
  <si>
    <t>Приложение №2 к Заключению Контрольно-счетной</t>
  </si>
  <si>
    <t>Отклонение в суммарном выражении</t>
  </si>
  <si>
    <t>Другие общегосударственные вопросы</t>
  </si>
  <si>
    <t>Водное хозяйство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</si>
  <si>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</si>
  <si>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</si>
  <si>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</si>
  <si>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</si>
  <si>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Массовый спорт</t>
  </si>
  <si>
    <t>Обеспечение выборов и референдумов</t>
  </si>
  <si>
    <t>Сергиев Посад на 2018 год</t>
  </si>
  <si>
    <t>Сравнительный  анализ муниципальных услуг по расходам проекта бюджета городского поселения Сергиев Посад на 2018 год</t>
  </si>
  <si>
    <t>2017 год</t>
  </si>
  <si>
    <t>Уточненный план по бюджету на 01.10.2017г.</t>
  </si>
  <si>
    <t>2018год</t>
  </si>
  <si>
    <t>2018год к первоначальному бюджету 2017года (стр.7-стр.5)</t>
  </si>
  <si>
    <t>2018год к уточненному бюджету 2017года (стр.7-стр.5)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</si>
</sst>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 vertical="center" wrapText="1"/>
    </xf>
    <xf numFmtId="174" fontId="3" fillId="0" borderId="14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4" fontId="1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43.375" style="1" customWidth="1"/>
    <col min="2" max="2" width="10.75390625" style="1" customWidth="1"/>
    <col min="3" max="3" width="10.25390625" style="1" customWidth="1"/>
    <col min="4" max="4" width="1.37890625" style="1" customWidth="1"/>
    <col min="5" max="6" width="12.625" style="1" customWidth="1"/>
    <col min="7" max="7" width="13.75390625" style="1" customWidth="1"/>
    <col min="8" max="8" width="9.875" style="1" customWidth="1"/>
    <col min="9" max="9" width="14.25390625" style="1" customWidth="1"/>
    <col min="10" max="16384" width="9.125" style="1" customWidth="1"/>
  </cols>
  <sheetData>
    <row r="1" spans="4:7" ht="12.75">
      <c r="D1" t="s">
        <v>38</v>
      </c>
      <c r="E1"/>
      <c r="F1"/>
      <c r="G1"/>
    </row>
    <row r="2" spans="4:7" ht="12.75">
      <c r="D2" t="s">
        <v>37</v>
      </c>
      <c r="E2"/>
      <c r="F2"/>
      <c r="G2"/>
    </row>
    <row r="3" spans="4:7" ht="12.75">
      <c r="D3" t="s">
        <v>48</v>
      </c>
      <c r="E3"/>
      <c r="F3"/>
      <c r="G3"/>
    </row>
    <row r="4" spans="4:6" ht="15.75">
      <c r="D4" s="2"/>
      <c r="E4" s="2"/>
      <c r="F4" s="2"/>
    </row>
    <row r="6" spans="1:7" ht="58.5" customHeight="1">
      <c r="A6" s="38" t="s">
        <v>49</v>
      </c>
      <c r="B6" s="38"/>
      <c r="C6" s="38"/>
      <c r="D6" s="38"/>
      <c r="E6" s="38"/>
      <c r="F6" s="38"/>
      <c r="G6" s="38"/>
    </row>
    <row r="7" spans="1:3" ht="12.75" customHeight="1">
      <c r="A7" s="38"/>
      <c r="B7" s="38"/>
      <c r="C7" s="38"/>
    </row>
    <row r="8" ht="12.75">
      <c r="G8" s="3" t="s">
        <v>15</v>
      </c>
    </row>
    <row r="9" spans="1:9" s="4" customFormat="1" ht="38.25" customHeight="1">
      <c r="A9" s="43" t="s">
        <v>1</v>
      </c>
      <c r="B9" s="41" t="s">
        <v>50</v>
      </c>
      <c r="C9" s="42"/>
      <c r="D9" s="18"/>
      <c r="E9" s="22" t="s">
        <v>52</v>
      </c>
      <c r="F9" s="41" t="s">
        <v>23</v>
      </c>
      <c r="G9" s="42"/>
      <c r="H9" s="39" t="s">
        <v>39</v>
      </c>
      <c r="I9" s="40"/>
    </row>
    <row r="10" spans="1:9" s="4" customFormat="1" ht="89.25">
      <c r="A10" s="44"/>
      <c r="B10" s="17" t="s">
        <v>25</v>
      </c>
      <c r="C10" s="17" t="s">
        <v>51</v>
      </c>
      <c r="D10" s="19"/>
      <c r="E10" s="17" t="s">
        <v>26</v>
      </c>
      <c r="F10" s="20" t="s">
        <v>27</v>
      </c>
      <c r="G10" s="17" t="s">
        <v>28</v>
      </c>
      <c r="H10" s="35" t="s">
        <v>53</v>
      </c>
      <c r="I10" s="35" t="s">
        <v>54</v>
      </c>
    </row>
    <row r="11" spans="1:9" s="4" customFormat="1" ht="12.75">
      <c r="A11" s="23">
        <v>1</v>
      </c>
      <c r="B11" s="23">
        <v>5</v>
      </c>
      <c r="C11" s="23" t="s">
        <v>33</v>
      </c>
      <c r="D11" s="19"/>
      <c r="E11" s="23">
        <v>7</v>
      </c>
      <c r="F11" s="5">
        <v>8</v>
      </c>
      <c r="G11" s="23">
        <v>9</v>
      </c>
      <c r="H11" s="35">
        <v>10</v>
      </c>
      <c r="I11" s="35">
        <v>11</v>
      </c>
    </row>
    <row r="12" spans="1:9" s="4" customFormat="1" ht="12.75">
      <c r="A12" s="6" t="s">
        <v>14</v>
      </c>
      <c r="B12" s="24">
        <f>B14+B15+B16+B17+B19+B20+B18</f>
        <v>142395.59999999998</v>
      </c>
      <c r="C12" s="24">
        <f>C14+C15+C16+C17+C19+C20+C18</f>
        <v>131980.1</v>
      </c>
      <c r="D12" s="25"/>
      <c r="E12" s="24">
        <f>E14+E15+E16+E17+E19+E20+E18</f>
        <v>57515.5</v>
      </c>
      <c r="F12" s="24">
        <f>E12/B12*100</f>
        <v>40.39134636182579</v>
      </c>
      <c r="G12" s="24">
        <f>E12/C12*100</f>
        <v>43.578918336931096</v>
      </c>
      <c r="H12" s="7">
        <f>E12-B12</f>
        <v>-84880.09999999998</v>
      </c>
      <c r="I12" s="7">
        <f>E12-C12</f>
        <v>-74464.6</v>
      </c>
    </row>
    <row r="13" spans="1:9" s="4" customFormat="1" ht="12.75">
      <c r="A13" s="6" t="s">
        <v>30</v>
      </c>
      <c r="B13" s="24"/>
      <c r="C13" s="24"/>
      <c r="D13" s="25"/>
      <c r="E13" s="24"/>
      <c r="F13" s="24"/>
      <c r="G13" s="24"/>
      <c r="H13" s="7"/>
      <c r="I13" s="7"/>
    </row>
    <row r="14" spans="1:9" s="4" customFormat="1" ht="38.25">
      <c r="A14" s="8" t="s">
        <v>21</v>
      </c>
      <c r="B14" s="26">
        <v>2276.7</v>
      </c>
      <c r="C14" s="26">
        <v>1046.5</v>
      </c>
      <c r="D14" s="27"/>
      <c r="E14" s="26">
        <v>2053.9</v>
      </c>
      <c r="F14" s="26">
        <f>E14/B14*100</f>
        <v>90.21390609215094</v>
      </c>
      <c r="G14" s="28">
        <f aca="true" t="shared" si="0" ref="G14:G20">E14/C14*100</f>
        <v>196.2637362637363</v>
      </c>
      <c r="H14" s="9">
        <f aca="true" t="shared" si="1" ref="H14:H50">E14-B14</f>
        <v>-222.79999999999973</v>
      </c>
      <c r="I14" s="9">
        <f aca="true" t="shared" si="2" ref="I14:I50">E14-C14</f>
        <v>1007.4000000000001</v>
      </c>
    </row>
    <row r="15" spans="1:9" s="4" customFormat="1" ht="51">
      <c r="A15" s="8" t="s">
        <v>16</v>
      </c>
      <c r="B15" s="26">
        <v>15595.4</v>
      </c>
      <c r="C15" s="26">
        <v>14548.6</v>
      </c>
      <c r="D15" s="27"/>
      <c r="E15" s="26">
        <v>16503.9</v>
      </c>
      <c r="F15" s="26">
        <f>E15/B15*100</f>
        <v>105.82543570540032</v>
      </c>
      <c r="G15" s="28">
        <f t="shared" si="0"/>
        <v>113.4397811473269</v>
      </c>
      <c r="H15" s="9">
        <f t="shared" si="1"/>
        <v>908.5000000000018</v>
      </c>
      <c r="I15" s="9">
        <f t="shared" si="2"/>
        <v>1955.300000000001</v>
      </c>
    </row>
    <row r="16" spans="1:9" s="4" customFormat="1" ht="51">
      <c r="A16" s="10" t="s">
        <v>17</v>
      </c>
      <c r="B16" s="26">
        <v>67074.2</v>
      </c>
      <c r="C16" s="26">
        <v>67074.2</v>
      </c>
      <c r="D16" s="27"/>
      <c r="E16" s="26">
        <v>15590.2</v>
      </c>
      <c r="F16" s="26">
        <f>E16/B16*100</f>
        <v>23.243214231403435</v>
      </c>
      <c r="G16" s="28">
        <f t="shared" si="0"/>
        <v>23.243214231403435</v>
      </c>
      <c r="H16" s="9">
        <f t="shared" si="1"/>
        <v>-51484</v>
      </c>
      <c r="I16" s="9">
        <f t="shared" si="2"/>
        <v>-51484</v>
      </c>
    </row>
    <row r="17" spans="1:9" s="4" customFormat="1" ht="66" customHeight="1">
      <c r="A17" s="11" t="s">
        <v>20</v>
      </c>
      <c r="B17" s="26">
        <v>5198.9</v>
      </c>
      <c r="C17" s="26">
        <v>5198.9</v>
      </c>
      <c r="D17" s="27"/>
      <c r="E17" s="26">
        <v>1866.2</v>
      </c>
      <c r="F17" s="26">
        <f>E17/B17*100</f>
        <v>35.89605493469773</v>
      </c>
      <c r="G17" s="28">
        <f t="shared" si="0"/>
        <v>35.89605493469773</v>
      </c>
      <c r="H17" s="9">
        <f t="shared" si="1"/>
        <v>-3332.7</v>
      </c>
      <c r="I17" s="9">
        <f t="shared" si="2"/>
        <v>-3332.7</v>
      </c>
    </row>
    <row r="18" spans="1:9" s="4" customFormat="1" ht="66" customHeight="1">
      <c r="A18" s="11" t="s">
        <v>47</v>
      </c>
      <c r="B18" s="26">
        <v>3013</v>
      </c>
      <c r="C18" s="26">
        <v>3013</v>
      </c>
      <c r="D18" s="27"/>
      <c r="E18" s="26">
        <v>0</v>
      </c>
      <c r="F18" s="26">
        <f>E18/B18*100</f>
        <v>0</v>
      </c>
      <c r="G18" s="28">
        <f t="shared" si="0"/>
        <v>0</v>
      </c>
      <c r="H18" s="9">
        <f t="shared" si="1"/>
        <v>-3013</v>
      </c>
      <c r="I18" s="9">
        <f t="shared" si="2"/>
        <v>-3013</v>
      </c>
    </row>
    <row r="19" spans="1:9" s="4" customFormat="1" ht="12.75">
      <c r="A19" s="12" t="s">
        <v>6</v>
      </c>
      <c r="B19" s="26">
        <v>5000</v>
      </c>
      <c r="C19" s="26">
        <v>1000.5</v>
      </c>
      <c r="D19" s="27"/>
      <c r="E19" s="26">
        <v>3000</v>
      </c>
      <c r="F19" s="26">
        <f aca="true" t="shared" si="3" ref="F19:F27">E19/B19*100</f>
        <v>60</v>
      </c>
      <c r="G19" s="28">
        <f t="shared" si="0"/>
        <v>299.8500749625187</v>
      </c>
      <c r="H19" s="9">
        <f t="shared" si="1"/>
        <v>-2000</v>
      </c>
      <c r="I19" s="9">
        <f t="shared" si="2"/>
        <v>1999.5</v>
      </c>
    </row>
    <row r="20" spans="1:9" s="4" customFormat="1" ht="12.75">
      <c r="A20" s="10" t="s">
        <v>40</v>
      </c>
      <c r="B20" s="26">
        <v>44237.4</v>
      </c>
      <c r="C20" s="26">
        <v>40098.4</v>
      </c>
      <c r="D20" s="27"/>
      <c r="E20" s="26">
        <v>18501.3</v>
      </c>
      <c r="F20" s="26">
        <f t="shared" si="3"/>
        <v>41.822756310271394</v>
      </c>
      <c r="G20" s="28">
        <f t="shared" si="0"/>
        <v>46.139746224288245</v>
      </c>
      <c r="H20" s="9">
        <f t="shared" si="1"/>
        <v>-25736.100000000002</v>
      </c>
      <c r="I20" s="9">
        <f t="shared" si="2"/>
        <v>-21597.100000000002</v>
      </c>
    </row>
    <row r="21" spans="1:9" s="4" customFormat="1" ht="25.5">
      <c r="A21" s="13" t="s">
        <v>7</v>
      </c>
      <c r="B21" s="21">
        <f>B22+B23</f>
        <v>18565.5</v>
      </c>
      <c r="C21" s="21">
        <f>C22+C23</f>
        <v>21065.5</v>
      </c>
      <c r="D21" s="29"/>
      <c r="E21" s="21">
        <f>E22+E23</f>
        <v>23988.100000000002</v>
      </c>
      <c r="F21" s="21">
        <f t="shared" si="3"/>
        <v>129.2079394575961</v>
      </c>
      <c r="G21" s="24">
        <f aca="true" t="shared" si="4" ref="G21:G27">E21/C21*100</f>
        <v>113.87386959720871</v>
      </c>
      <c r="H21" s="7">
        <f t="shared" si="1"/>
        <v>5422.600000000002</v>
      </c>
      <c r="I21" s="7">
        <f t="shared" si="2"/>
        <v>2922.600000000002</v>
      </c>
    </row>
    <row r="22" spans="1:9" s="4" customFormat="1" ht="38.25">
      <c r="A22" s="12" t="s">
        <v>19</v>
      </c>
      <c r="B22" s="30">
        <v>3022</v>
      </c>
      <c r="C22" s="30">
        <v>3017</v>
      </c>
      <c r="D22" s="31"/>
      <c r="E22" s="30">
        <v>4050.2</v>
      </c>
      <c r="F22" s="30">
        <f t="shared" si="3"/>
        <v>134.0238252812707</v>
      </c>
      <c r="G22" s="28">
        <f t="shared" si="4"/>
        <v>134.245939675174</v>
      </c>
      <c r="H22" s="9">
        <f t="shared" si="1"/>
        <v>1028.1999999999998</v>
      </c>
      <c r="I22" s="9">
        <f t="shared" si="2"/>
        <v>1033.1999999999998</v>
      </c>
    </row>
    <row r="23" spans="1:9" s="4" customFormat="1" ht="38.25">
      <c r="A23" s="14" t="s">
        <v>22</v>
      </c>
      <c r="B23" s="26">
        <v>15543.5</v>
      </c>
      <c r="C23" s="26">
        <v>18048.5</v>
      </c>
      <c r="D23" s="27"/>
      <c r="E23" s="26">
        <v>19937.9</v>
      </c>
      <c r="F23" s="26">
        <f t="shared" si="3"/>
        <v>128.27162479493037</v>
      </c>
      <c r="G23" s="28">
        <f t="shared" si="4"/>
        <v>110.46845998282406</v>
      </c>
      <c r="H23" s="9">
        <f t="shared" si="1"/>
        <v>4394.4000000000015</v>
      </c>
      <c r="I23" s="9">
        <f t="shared" si="2"/>
        <v>1889.4000000000015</v>
      </c>
    </row>
    <row r="24" spans="1:9" s="4" customFormat="1" ht="12.75">
      <c r="A24" s="15" t="s">
        <v>8</v>
      </c>
      <c r="B24" s="21">
        <f>B28+B27+B25+B26</f>
        <v>94452.09999999999</v>
      </c>
      <c r="C24" s="21">
        <f>C28+C27+C25+C26</f>
        <v>143963.1</v>
      </c>
      <c r="D24" s="29"/>
      <c r="E24" s="21">
        <f>E28+E27+E25+E26</f>
        <v>95850.1</v>
      </c>
      <c r="F24" s="21">
        <f t="shared" si="3"/>
        <v>101.48011531771132</v>
      </c>
      <c r="G24" s="24">
        <f t="shared" si="4"/>
        <v>66.5796304747536</v>
      </c>
      <c r="H24" s="7">
        <f t="shared" si="1"/>
        <v>1398.0000000000146</v>
      </c>
      <c r="I24" s="7">
        <f t="shared" si="2"/>
        <v>-48113</v>
      </c>
    </row>
    <row r="25" spans="1:9" s="4" customFormat="1" ht="12.75">
      <c r="A25" s="37" t="s">
        <v>41</v>
      </c>
      <c r="B25" s="32">
        <v>500</v>
      </c>
      <c r="C25" s="32">
        <v>10423</v>
      </c>
      <c r="D25" s="29"/>
      <c r="E25" s="32">
        <v>550</v>
      </c>
      <c r="F25" s="26">
        <f t="shared" si="3"/>
        <v>110.00000000000001</v>
      </c>
      <c r="G25" s="28">
        <f t="shared" si="4"/>
        <v>5.276791710639931</v>
      </c>
      <c r="H25" s="9">
        <f t="shared" si="1"/>
        <v>50</v>
      </c>
      <c r="I25" s="9">
        <f t="shared" si="2"/>
        <v>-9873</v>
      </c>
    </row>
    <row r="26" spans="1:9" s="4" customFormat="1" ht="12.75">
      <c r="A26" s="37" t="s">
        <v>42</v>
      </c>
      <c r="B26" s="32">
        <v>4030.2</v>
      </c>
      <c r="C26" s="32">
        <v>4030.2</v>
      </c>
      <c r="D26" s="29"/>
      <c r="E26" s="32">
        <v>3311</v>
      </c>
      <c r="F26" s="26">
        <f t="shared" si="3"/>
        <v>82.15473177509801</v>
      </c>
      <c r="G26" s="28">
        <f t="shared" si="4"/>
        <v>82.15473177509801</v>
      </c>
      <c r="H26" s="9">
        <f t="shared" si="1"/>
        <v>-719.1999999999998</v>
      </c>
      <c r="I26" s="9">
        <f t="shared" si="2"/>
        <v>-719.1999999999998</v>
      </c>
    </row>
    <row r="27" spans="1:9" s="4" customFormat="1" ht="12.75">
      <c r="A27" s="10" t="s">
        <v>36</v>
      </c>
      <c r="B27" s="32">
        <v>88021.9</v>
      </c>
      <c r="C27" s="32">
        <v>127609.9</v>
      </c>
      <c r="D27" s="27"/>
      <c r="E27" s="32">
        <v>90889.1</v>
      </c>
      <c r="F27" s="26">
        <f t="shared" si="3"/>
        <v>103.25737117694575</v>
      </c>
      <c r="G27" s="28">
        <f t="shared" si="4"/>
        <v>71.22417618068818</v>
      </c>
      <c r="H27" s="9">
        <f t="shared" si="1"/>
        <v>2867.2000000000116</v>
      </c>
      <c r="I27" s="9">
        <f t="shared" si="2"/>
        <v>-36720.79999999999</v>
      </c>
    </row>
    <row r="28" spans="1:9" s="4" customFormat="1" ht="25.5">
      <c r="A28" s="10" t="s">
        <v>13</v>
      </c>
      <c r="B28" s="32">
        <v>1900</v>
      </c>
      <c r="C28" s="32">
        <v>1900</v>
      </c>
      <c r="D28" s="27"/>
      <c r="E28" s="32">
        <v>1100</v>
      </c>
      <c r="F28" s="32">
        <f>E28/B28*100</f>
        <v>57.89473684210527</v>
      </c>
      <c r="G28" s="28">
        <f>E28/C28*100</f>
        <v>57.89473684210527</v>
      </c>
      <c r="H28" s="9">
        <f t="shared" si="1"/>
        <v>-800</v>
      </c>
      <c r="I28" s="9">
        <f t="shared" si="2"/>
        <v>-800</v>
      </c>
    </row>
    <row r="29" spans="1:9" s="4" customFormat="1" ht="12.75">
      <c r="A29" s="13" t="s">
        <v>2</v>
      </c>
      <c r="B29" s="33">
        <f>B30+B31+B32</f>
        <v>294755.3</v>
      </c>
      <c r="C29" s="33">
        <f>C30+C31+C32</f>
        <v>1263082.7</v>
      </c>
      <c r="D29" s="29"/>
      <c r="E29" s="33">
        <f>E30+E31+E32</f>
        <v>373541.3</v>
      </c>
      <c r="F29" s="33">
        <f>E29/B29*100</f>
        <v>126.72929036390525</v>
      </c>
      <c r="G29" s="24">
        <f>E29/C29*100</f>
        <v>29.573780085817024</v>
      </c>
      <c r="H29" s="7">
        <f t="shared" si="1"/>
        <v>78786</v>
      </c>
      <c r="I29" s="7">
        <f t="shared" si="2"/>
        <v>-889541.3999999999</v>
      </c>
    </row>
    <row r="30" spans="1:9" s="4" customFormat="1" ht="12.75">
      <c r="A30" s="10" t="s">
        <v>24</v>
      </c>
      <c r="B30" s="32">
        <v>73150.6</v>
      </c>
      <c r="C30" s="32">
        <v>231861.6</v>
      </c>
      <c r="D30" s="29"/>
      <c r="E30" s="32">
        <v>158513</v>
      </c>
      <c r="F30" s="32">
        <v>0</v>
      </c>
      <c r="G30" s="36">
        <v>0</v>
      </c>
      <c r="H30" s="9">
        <f t="shared" si="1"/>
        <v>85362.4</v>
      </c>
      <c r="I30" s="9">
        <f t="shared" si="2"/>
        <v>-73348.6</v>
      </c>
    </row>
    <row r="31" spans="1:9" s="4" customFormat="1" ht="12.75">
      <c r="A31" s="10" t="s">
        <v>29</v>
      </c>
      <c r="B31" s="32">
        <v>52396.3</v>
      </c>
      <c r="C31" s="32">
        <v>186638.1</v>
      </c>
      <c r="D31" s="29"/>
      <c r="E31" s="32">
        <v>25000</v>
      </c>
      <c r="F31" s="32">
        <v>0</v>
      </c>
      <c r="G31" s="28">
        <f>E31/C31*100</f>
        <v>13.39490704202411</v>
      </c>
      <c r="H31" s="9">
        <f t="shared" si="1"/>
        <v>-27396.300000000003</v>
      </c>
      <c r="I31" s="9">
        <f t="shared" si="2"/>
        <v>-161638.1</v>
      </c>
    </row>
    <row r="32" spans="1:9" s="4" customFormat="1" ht="12.75">
      <c r="A32" s="10" t="s">
        <v>0</v>
      </c>
      <c r="B32" s="32">
        <v>169208.4</v>
      </c>
      <c r="C32" s="32">
        <v>844583</v>
      </c>
      <c r="D32" s="27"/>
      <c r="E32" s="32">
        <v>190028.3</v>
      </c>
      <c r="F32" s="32">
        <v>0</v>
      </c>
      <c r="G32" s="32">
        <v>0</v>
      </c>
      <c r="H32" s="9">
        <f t="shared" si="1"/>
        <v>20819.899999999994</v>
      </c>
      <c r="I32" s="9">
        <f t="shared" si="2"/>
        <v>-654554.7</v>
      </c>
    </row>
    <row r="33" spans="1:9" s="4" customFormat="1" ht="12.75">
      <c r="A33" s="13" t="s">
        <v>3</v>
      </c>
      <c r="B33" s="21">
        <f>B34</f>
        <v>753</v>
      </c>
      <c r="C33" s="21">
        <f>C34</f>
        <v>853</v>
      </c>
      <c r="D33" s="29"/>
      <c r="E33" s="21">
        <f>E34</f>
        <v>620</v>
      </c>
      <c r="F33" s="21">
        <f aca="true" t="shared" si="5" ref="F33:F38">E33/B33*100</f>
        <v>82.33731739707835</v>
      </c>
      <c r="G33" s="24">
        <f aca="true" t="shared" si="6" ref="G33:G38">E33/C33*100</f>
        <v>72.68464243845251</v>
      </c>
      <c r="H33" s="7">
        <f t="shared" si="1"/>
        <v>-133</v>
      </c>
      <c r="I33" s="7">
        <f t="shared" si="2"/>
        <v>-233</v>
      </c>
    </row>
    <row r="34" spans="1:9" s="4" customFormat="1" ht="12.75">
      <c r="A34" s="12" t="s">
        <v>9</v>
      </c>
      <c r="B34" s="26">
        <v>753</v>
      </c>
      <c r="C34" s="26">
        <v>853</v>
      </c>
      <c r="D34" s="27"/>
      <c r="E34" s="26">
        <v>620</v>
      </c>
      <c r="F34" s="26">
        <f t="shared" si="5"/>
        <v>82.33731739707835</v>
      </c>
      <c r="G34" s="28">
        <f t="shared" si="6"/>
        <v>72.68464243845251</v>
      </c>
      <c r="H34" s="9">
        <f t="shared" si="1"/>
        <v>-133</v>
      </c>
      <c r="I34" s="9">
        <f t="shared" si="2"/>
        <v>-233</v>
      </c>
    </row>
    <row r="35" spans="1:9" s="4" customFormat="1" ht="12.75">
      <c r="A35" s="13" t="s">
        <v>32</v>
      </c>
      <c r="B35" s="33">
        <f>B36</f>
        <v>212381</v>
      </c>
      <c r="C35" s="33">
        <f>C36</f>
        <v>230271.1</v>
      </c>
      <c r="D35" s="29"/>
      <c r="E35" s="33">
        <f>E36</f>
        <v>212371.3</v>
      </c>
      <c r="F35" s="33">
        <f t="shared" si="5"/>
        <v>99.99543273645006</v>
      </c>
      <c r="G35" s="24">
        <f t="shared" si="6"/>
        <v>92.22664068569611</v>
      </c>
      <c r="H35" s="7">
        <f t="shared" si="1"/>
        <v>-9.700000000011642</v>
      </c>
      <c r="I35" s="7">
        <f t="shared" si="2"/>
        <v>-17899.800000000017</v>
      </c>
    </row>
    <row r="36" spans="1:9" s="4" customFormat="1" ht="12.75">
      <c r="A36" s="10" t="s">
        <v>10</v>
      </c>
      <c r="B36" s="32">
        <v>212381</v>
      </c>
      <c r="C36" s="32">
        <v>230271.1</v>
      </c>
      <c r="D36" s="27"/>
      <c r="E36" s="32">
        <v>212371.3</v>
      </c>
      <c r="F36" s="32">
        <f t="shared" si="5"/>
        <v>99.99543273645006</v>
      </c>
      <c r="G36" s="28">
        <f t="shared" si="6"/>
        <v>92.22664068569611</v>
      </c>
      <c r="H36" s="9">
        <f t="shared" si="1"/>
        <v>-9.700000000011642</v>
      </c>
      <c r="I36" s="9">
        <f t="shared" si="2"/>
        <v>-17899.800000000017</v>
      </c>
    </row>
    <row r="37" spans="1:9" ht="12.75">
      <c r="A37" s="16" t="s">
        <v>5</v>
      </c>
      <c r="B37" s="21">
        <f>B38+B39</f>
        <v>7429.6</v>
      </c>
      <c r="C37" s="21">
        <f>C38+C39</f>
        <v>19265</v>
      </c>
      <c r="D37" s="29"/>
      <c r="E37" s="21">
        <f>E38+E39</f>
        <v>9883.7</v>
      </c>
      <c r="F37" s="21">
        <f t="shared" si="5"/>
        <v>133.03138796166684</v>
      </c>
      <c r="G37" s="24">
        <f t="shared" si="6"/>
        <v>51.30391902413704</v>
      </c>
      <c r="H37" s="7">
        <f t="shared" si="1"/>
        <v>2454.1000000000004</v>
      </c>
      <c r="I37" s="7">
        <f t="shared" si="2"/>
        <v>-9381.3</v>
      </c>
    </row>
    <row r="38" spans="1:9" ht="12.75">
      <c r="A38" s="10" t="s">
        <v>11</v>
      </c>
      <c r="B38" s="28">
        <v>2176.3</v>
      </c>
      <c r="C38" s="28">
        <v>2176.3</v>
      </c>
      <c r="D38" s="34"/>
      <c r="E38" s="28">
        <v>2390.2</v>
      </c>
      <c r="F38" s="28">
        <f t="shared" si="5"/>
        <v>109.82860818820932</v>
      </c>
      <c r="G38" s="28">
        <f t="shared" si="6"/>
        <v>109.82860818820932</v>
      </c>
      <c r="H38" s="9">
        <f t="shared" si="1"/>
        <v>213.89999999999964</v>
      </c>
      <c r="I38" s="9">
        <f t="shared" si="2"/>
        <v>213.89999999999964</v>
      </c>
    </row>
    <row r="39" spans="1:9" ht="12.75">
      <c r="A39" s="12" t="s">
        <v>12</v>
      </c>
      <c r="B39" s="26">
        <v>5253.3</v>
      </c>
      <c r="C39" s="26">
        <v>17088.7</v>
      </c>
      <c r="D39" s="27"/>
      <c r="E39" s="26">
        <v>7493.5</v>
      </c>
      <c r="F39" s="26"/>
      <c r="G39" s="26"/>
      <c r="H39" s="9">
        <f t="shared" si="1"/>
        <v>2240.2</v>
      </c>
      <c r="I39" s="9">
        <f t="shared" si="2"/>
        <v>-9595.2</v>
      </c>
    </row>
    <row r="40" spans="1:9" ht="12.75">
      <c r="A40" s="16" t="s">
        <v>18</v>
      </c>
      <c r="B40" s="21">
        <f>B41+B42</f>
        <v>38391.4</v>
      </c>
      <c r="C40" s="21">
        <f>C41+C42</f>
        <v>38391.4</v>
      </c>
      <c r="D40" s="27"/>
      <c r="E40" s="21">
        <f>E41+E42</f>
        <v>44088.200000000004</v>
      </c>
      <c r="F40" s="21">
        <f>E40/B40*100</f>
        <v>114.83873992612929</v>
      </c>
      <c r="G40" s="21">
        <f>E40/C40*100</f>
        <v>114.83873992612929</v>
      </c>
      <c r="H40" s="7">
        <f t="shared" si="1"/>
        <v>5696.800000000003</v>
      </c>
      <c r="I40" s="7">
        <f t="shared" si="2"/>
        <v>5696.800000000003</v>
      </c>
    </row>
    <row r="41" spans="1:9" ht="12.75">
      <c r="A41" s="10" t="s">
        <v>18</v>
      </c>
      <c r="B41" s="32">
        <v>38391.4</v>
      </c>
      <c r="C41" s="32">
        <v>38391.4</v>
      </c>
      <c r="D41" s="27"/>
      <c r="E41" s="32">
        <v>42284.3</v>
      </c>
      <c r="F41" s="26">
        <f>E41/B41*100</f>
        <v>110.14003136119027</v>
      </c>
      <c r="G41" s="26">
        <f>E41/C41*100</f>
        <v>110.14003136119027</v>
      </c>
      <c r="H41" s="9">
        <f t="shared" si="1"/>
        <v>3892.9000000000015</v>
      </c>
      <c r="I41" s="9">
        <f t="shared" si="2"/>
        <v>3892.9000000000015</v>
      </c>
    </row>
    <row r="42" spans="1:9" ht="12.75">
      <c r="A42" s="10" t="s">
        <v>46</v>
      </c>
      <c r="B42" s="32">
        <v>0</v>
      </c>
      <c r="C42" s="32">
        <v>0</v>
      </c>
      <c r="D42" s="27"/>
      <c r="E42" s="32">
        <v>1803.9</v>
      </c>
      <c r="F42" s="26"/>
      <c r="G42" s="26"/>
      <c r="H42" s="9"/>
      <c r="I42" s="9"/>
    </row>
    <row r="43" spans="1:9" ht="12.75">
      <c r="A43" s="16" t="s">
        <v>31</v>
      </c>
      <c r="B43" s="21">
        <f>B44+B45</f>
        <v>3260</v>
      </c>
      <c r="C43" s="21">
        <f>C44+C45</f>
        <v>3560</v>
      </c>
      <c r="D43" s="27"/>
      <c r="E43" s="21">
        <f>E44+E45</f>
        <v>3620</v>
      </c>
      <c r="F43" s="21">
        <f>E43/B43*100</f>
        <v>111.04294478527608</v>
      </c>
      <c r="G43" s="21">
        <f>E43/C43*100</f>
        <v>101.68539325842696</v>
      </c>
      <c r="H43" s="7">
        <f t="shared" si="1"/>
        <v>360</v>
      </c>
      <c r="I43" s="7">
        <f t="shared" si="2"/>
        <v>60</v>
      </c>
    </row>
    <row r="44" spans="1:9" ht="12.75">
      <c r="A44" s="10" t="s">
        <v>4</v>
      </c>
      <c r="B44" s="26">
        <v>0</v>
      </c>
      <c r="C44" s="32">
        <v>0</v>
      </c>
      <c r="D44" s="27"/>
      <c r="E44" s="26">
        <v>0</v>
      </c>
      <c r="F44" s="26"/>
      <c r="G44" s="26"/>
      <c r="H44" s="9">
        <f t="shared" si="1"/>
        <v>0</v>
      </c>
      <c r="I44" s="9">
        <f t="shared" si="2"/>
        <v>0</v>
      </c>
    </row>
    <row r="45" spans="1:9" ht="25.5">
      <c r="A45" s="10" t="s">
        <v>35</v>
      </c>
      <c r="B45" s="26">
        <v>3260</v>
      </c>
      <c r="C45" s="32">
        <v>3560</v>
      </c>
      <c r="D45" s="27"/>
      <c r="E45" s="26">
        <v>3620</v>
      </c>
      <c r="F45" s="26">
        <v>0</v>
      </c>
      <c r="G45" s="26">
        <f>E45/C45*100</f>
        <v>101.68539325842696</v>
      </c>
      <c r="H45" s="9">
        <f t="shared" si="1"/>
        <v>360</v>
      </c>
      <c r="I45" s="9">
        <f t="shared" si="2"/>
        <v>60</v>
      </c>
    </row>
    <row r="46" spans="1:9" ht="25.5">
      <c r="A46" s="13" t="s">
        <v>43</v>
      </c>
      <c r="B46" s="21">
        <f>B47</f>
        <v>6502.1</v>
      </c>
      <c r="C46" s="21">
        <f>C47</f>
        <v>8002.1</v>
      </c>
      <c r="D46" s="27"/>
      <c r="E46" s="21">
        <f>E47</f>
        <v>14997.2</v>
      </c>
      <c r="F46" s="21">
        <f>E46/B46*100</f>
        <v>230.65163562541332</v>
      </c>
      <c r="G46" s="21">
        <f>E46/C46*100</f>
        <v>187.4158033516202</v>
      </c>
      <c r="H46" s="7">
        <f t="shared" si="1"/>
        <v>8495.1</v>
      </c>
      <c r="I46" s="7">
        <f t="shared" si="2"/>
        <v>6995.1</v>
      </c>
    </row>
    <row r="47" spans="1:9" ht="25.5">
      <c r="A47" s="10" t="s">
        <v>44</v>
      </c>
      <c r="B47" s="26">
        <v>6502.1</v>
      </c>
      <c r="C47" s="32">
        <v>8002.1</v>
      </c>
      <c r="D47" s="27"/>
      <c r="E47" s="26">
        <v>14997.2</v>
      </c>
      <c r="F47" s="26">
        <f>E47/B47*100</f>
        <v>230.65163562541332</v>
      </c>
      <c r="G47" s="26">
        <f>E47/C47*100</f>
        <v>187.4158033516202</v>
      </c>
      <c r="H47" s="9">
        <f t="shared" si="1"/>
        <v>8495.1</v>
      </c>
      <c r="I47" s="9">
        <f t="shared" si="2"/>
        <v>6995.1</v>
      </c>
    </row>
    <row r="48" spans="1:9" ht="38.25">
      <c r="A48" s="13" t="s">
        <v>45</v>
      </c>
      <c r="B48" s="21">
        <f>B49</f>
        <v>0</v>
      </c>
      <c r="C48" s="21">
        <f>C49</f>
        <v>0</v>
      </c>
      <c r="D48" s="29"/>
      <c r="E48" s="21">
        <f>E49</f>
        <v>0</v>
      </c>
      <c r="F48" s="21">
        <v>0</v>
      </c>
      <c r="G48" s="24">
        <v>0</v>
      </c>
      <c r="H48" s="7">
        <f t="shared" si="1"/>
        <v>0</v>
      </c>
      <c r="I48" s="7">
        <f t="shared" si="2"/>
        <v>0</v>
      </c>
    </row>
    <row r="49" spans="1:9" ht="25.5">
      <c r="A49" s="10" t="s">
        <v>34</v>
      </c>
      <c r="B49" s="26">
        <v>0</v>
      </c>
      <c r="C49" s="26">
        <v>0</v>
      </c>
      <c r="D49" s="27"/>
      <c r="E49" s="26">
        <v>0</v>
      </c>
      <c r="F49" s="26">
        <v>0</v>
      </c>
      <c r="G49" s="26">
        <v>0</v>
      </c>
      <c r="H49" s="9">
        <f t="shared" si="1"/>
        <v>0</v>
      </c>
      <c r="I49" s="9">
        <f t="shared" si="2"/>
        <v>0</v>
      </c>
    </row>
    <row r="50" spans="1:9" ht="12.75">
      <c r="A50" s="13"/>
      <c r="B50" s="21">
        <f>B12+B21+B24+B29+B33+B35+B37+B48+B43+B40+B46</f>
        <v>818885.6</v>
      </c>
      <c r="C50" s="21">
        <f>C12+C21+C24+C29+C33+C35+C37+C48+C43+C40+C46</f>
        <v>1860434</v>
      </c>
      <c r="D50" s="29"/>
      <c r="E50" s="21">
        <f>E12+E21+E24+E29+E33+E35+E37+E48+E43+E40+E46</f>
        <v>836475.3999999999</v>
      </c>
      <c r="F50" s="21">
        <f>E50/B50*100</f>
        <v>102.14801676815416</v>
      </c>
      <c r="G50" s="24">
        <f>E50/C50*100</f>
        <v>44.96130472782156</v>
      </c>
      <c r="H50" s="7">
        <f t="shared" si="1"/>
        <v>17589.79999999993</v>
      </c>
      <c r="I50" s="7">
        <f t="shared" si="2"/>
        <v>-1023958.6000000001</v>
      </c>
    </row>
  </sheetData>
  <sheetProtection/>
  <mergeCells count="6">
    <mergeCell ref="A6:G6"/>
    <mergeCell ref="H9:I9"/>
    <mergeCell ref="A7:C7"/>
    <mergeCell ref="B9:C9"/>
    <mergeCell ref="A9:A10"/>
    <mergeCell ref="F9:G9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2017-11-15T12:17:29Z</cp:lastPrinted>
  <dcterms:created xsi:type="dcterms:W3CDTF">2003-07-23T10:25:27Z</dcterms:created>
  <dcterms:modified xsi:type="dcterms:W3CDTF">2017-11-15T12:18:20Z</dcterms:modified>
  <cp:category/>
  <cp:version/>
  <cp:contentType/>
  <cp:contentStatus/>
</cp:coreProperties>
</file>