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9410" windowHeight="9150" activeTab="0"/>
  </bookViews>
  <sheets>
    <sheet name="Лист1" sheetId="1" r:id="rId1"/>
  </sheets>
  <definedNames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<sst xmlns="http://schemas.openxmlformats.org/spreadsheetml/2006/main" count="70" uniqueCount="46">
  <si>
    <t>Остаток на 01.01.2016</t>
  </si>
  <si>
    <t>тыс. руб.</t>
  </si>
  <si>
    <t xml:space="preserve">Назначение по разделам бюджета </t>
  </si>
  <si>
    <t>Источник финансирования</t>
  </si>
  <si>
    <t>Плановые показатели</t>
  </si>
  <si>
    <t>Поступило</t>
  </si>
  <si>
    <t>Использовано</t>
  </si>
  <si>
    <t>% исполнения</t>
  </si>
  <si>
    <t>ИНФОРМАЦИЯ</t>
  </si>
  <si>
    <t>Всего</t>
  </si>
  <si>
    <t>иные межбюджетные трансферты</t>
  </si>
  <si>
    <t>Национальная экономика</t>
  </si>
  <si>
    <t>Приобретение дорожной техники за счет средств бюджета Московской области</t>
  </si>
  <si>
    <t>8=3+5-6</t>
  </si>
  <si>
    <t>Мероприятия по переселению граждан из аварийного жилищного фонда  за счет средств бюджета Московской области</t>
  </si>
  <si>
    <t>Жилищно-коммунальное хозяйство</t>
  </si>
  <si>
    <t>Капитальные вложения в объекты инженерного обеспечения строящихся объектов государственной собственности за счет средств бюджета Московской области</t>
  </si>
  <si>
    <t>Приобретение техники для нужд коммунального хозяйства за счет средств бюджета Московской области</t>
  </si>
  <si>
    <t>Дополнительные мероприятия по развитию жилищно-коммунального хозяйства и социально-культурной сферы  за счет средств бюджета Московской области</t>
  </si>
  <si>
    <t xml:space="preserve">Приобретение техники для нужд благоустройства территории городского поселения за счет средств бюджета Московской области </t>
  </si>
  <si>
    <t>Образование</t>
  </si>
  <si>
    <t>Культура, кинематография</t>
  </si>
  <si>
    <t xml:space="preserve">Мероприятия по обеспечению жильем молодых семей за счет средств, перечисляемых из федерального бюджета </t>
  </si>
  <si>
    <t>Социальная политика</t>
  </si>
  <si>
    <t xml:space="preserve">Мероприятия по обеспечению жильем молодых семей за счет средств бюджета Московской области </t>
  </si>
  <si>
    <t xml:space="preserve">Дополнительные мероприятия по развитию жилищно-коммунальной хозяйства и социально-культурной сферы (устройство футбольного поля с искусственным покрытием на территории МУ СОЦ "Луч") за счет средств бюджета Сергиево-Посадского муниципального района, предоставляемых из бюджета Московской области </t>
  </si>
  <si>
    <t>Физическая культура и спорт</t>
  </si>
  <si>
    <t>субсидия</t>
  </si>
  <si>
    <t>Возврат остатков</t>
  </si>
  <si>
    <t>об использовании субвенций, субсидий, межбюджетных трансфертов, полученных ихз бюджетов других уровней в 2016 году</t>
  </si>
  <si>
    <t>Остаток на 01.01.2017</t>
  </si>
  <si>
    <t>2016 год</t>
  </si>
  <si>
    <t>Организация обеспечения надежного теплоснабжения потребителей, в том числе неисполнения теплоснабжающими или теплосетевыми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взносы в уставные фонды и др. Взнос в уставный фонд МУП "Сергиево-Посадские тепловые сети" за счет средств, поступивших из бюджета Сергиево-Посадского муниципального района</t>
  </si>
  <si>
    <t>Организация обеспечения надежного теплоснабжения потребителей, в том числе неисполнения теплоснабжающими или теплосетевыми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взносы в уставные фонды и др. Взнос в уставный фонд МУП "Сергиево-Посадские тепловые сети" за счет средств, поступивших из бюджета Московской области</t>
  </si>
  <si>
    <t>Дополнительные мероприятия по развитию жилищно-коммунальной хозяйства и социально-культурной сферы (благоустройство городской среды – устройство пешеходной зоны «Дорога к храму») за счет средств бюджета Сергиево-Посадского муниципального района</t>
  </si>
  <si>
    <t>Дополнительные мероприятия по развитию жилищно-коммунальной хозяйства и социально-культурной сферы (комплексное благоустройство территории бульвара Кузнецова) за счет средств бюджета Сергиево-Посадского муниципального района</t>
  </si>
  <si>
    <t>Дополнительные мероприятия по развитию жилищно-коммунального хозяйства и социально-культурной сферы (благоустройство прилегающей территории к физкультурно-оздоровительному комплексу с крытым катком с устройством проезда к нему) за счет средств бюджета Сергиево-Посадского муниципального района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</si>
  <si>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 содействия реформированию жилищно-коммунального хозяйства</t>
  </si>
  <si>
    <t>Проведение мероприятий по переселению граждан из аварийного жилищного фонда 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</si>
  <si>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Мероприятия по приобретению оборудования для оснащения многофункциональных хоккейных площадок за счет средств бюджета Московской области </t>
  </si>
  <si>
    <t xml:space="preserve">Мероприятий по капитальному  ремонту оснований многофункциональных хоккейных площадок за счет средств бюджета Московской области </t>
  </si>
  <si>
    <t>Расходы на повышение заработной платы работникам муниципальных учреждений в сфере культуры                         с 01 сентября 2016 года за счет средств бюджета Московской области</t>
  </si>
  <si>
    <t xml:space="preserve">Организация и проведение мероприятий по созданию доступной среды жизнедеятельности инвалидов и других маломобильных групп населения за счет средств бюджета Московской области, перечисленных из федерального бюджета </t>
  </si>
  <si>
    <t>Мероприятия по капитальному ремонту и ремонту автомобильных дорог общего пользования населенных пунктов за счет средств бюджета Московской области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</si>
  <si>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за счет средств бюджета Московской области</t>
  </si>
  <si>
    <t>Приложение № 4 к заключению Контрольно-счетной комиссии по отчету об исполнении бюджета за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</si>
</sst>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2"/>
  <cols>
    <col min="1" max="1" width="33.28125" style="0" customWidth="1"/>
    <col min="2" max="2" width="15.140625" style="0" customWidth="1"/>
    <col min="3" max="3" width="9.28125" style="0" customWidth="1"/>
    <col min="4" max="4" width="11.421875" style="0" customWidth="1"/>
    <col min="5" max="5" width="10.421875" style="0" customWidth="1"/>
    <col min="6" max="6" width="14.00390625" style="0" customWidth="1"/>
    <col min="7" max="7" width="9.421875" style="0" customWidth="1"/>
    <col min="8" max="8" width="11.7109375" style="0" customWidth="1"/>
  </cols>
  <sheetData>
    <row r="1" spans="1:8" ht="27" customHeight="1">
      <c r="A1" s="1"/>
      <c r="B1" s="1"/>
      <c r="C1" s="1"/>
      <c r="D1" s="22" t="s">
        <v>45</v>
      </c>
      <c r="E1" s="22"/>
      <c r="F1" s="22"/>
      <c r="G1" s="22"/>
      <c r="H1" s="22"/>
    </row>
    <row r="2" spans="1:8" ht="12">
      <c r="A2" s="1"/>
      <c r="B2" s="1"/>
      <c r="C2" s="1"/>
      <c r="D2" s="1"/>
      <c r="E2" s="1"/>
      <c r="F2" s="1"/>
      <c r="G2" s="1"/>
      <c r="H2" s="1"/>
    </row>
    <row r="3" spans="1:8" ht="12">
      <c r="A3" s="1"/>
      <c r="B3" s="1"/>
      <c r="C3" s="1"/>
      <c r="D3" s="1"/>
      <c r="E3" s="1"/>
      <c r="F3" s="1"/>
      <c r="G3" s="1"/>
      <c r="H3" s="1"/>
    </row>
    <row r="4" spans="1:8" ht="12">
      <c r="A4" s="1"/>
      <c r="B4" s="1"/>
      <c r="C4" s="1"/>
      <c r="D4" s="1"/>
      <c r="E4" s="1"/>
      <c r="F4" s="1"/>
      <c r="G4" s="1"/>
      <c r="H4" s="1"/>
    </row>
    <row r="5" spans="1:8" ht="15.75">
      <c r="A5" s="28" t="s">
        <v>8</v>
      </c>
      <c r="B5" s="28"/>
      <c r="C5" s="28"/>
      <c r="D5" s="28"/>
      <c r="E5" s="28"/>
      <c r="F5" s="28"/>
      <c r="G5" s="28"/>
      <c r="H5" s="28"/>
    </row>
    <row r="6" spans="1:8" ht="12">
      <c r="A6" s="29" t="s">
        <v>29</v>
      </c>
      <c r="B6" s="29"/>
      <c r="C6" s="29"/>
      <c r="D6" s="29"/>
      <c r="E6" s="29"/>
      <c r="F6" s="29"/>
      <c r="G6" s="29"/>
      <c r="H6" s="29"/>
    </row>
    <row r="7" spans="1:8" ht="12">
      <c r="A7" s="1"/>
      <c r="B7" s="1"/>
      <c r="C7" s="1"/>
      <c r="D7" s="1"/>
      <c r="E7" s="1"/>
      <c r="F7" s="1"/>
      <c r="G7" s="1"/>
      <c r="H7" s="1" t="s">
        <v>1</v>
      </c>
    </row>
    <row r="8" spans="1:8" ht="12">
      <c r="A8" s="23" t="s">
        <v>2</v>
      </c>
      <c r="B8" s="23" t="s">
        <v>3</v>
      </c>
      <c r="C8" s="23" t="s">
        <v>0</v>
      </c>
      <c r="D8" s="25" t="s">
        <v>31</v>
      </c>
      <c r="E8" s="26"/>
      <c r="F8" s="26"/>
      <c r="G8" s="27"/>
      <c r="H8" s="23" t="s">
        <v>30</v>
      </c>
    </row>
    <row r="9" spans="1:8" ht="33" customHeight="1">
      <c r="A9" s="24"/>
      <c r="B9" s="24"/>
      <c r="C9" s="24"/>
      <c r="D9" s="2" t="s">
        <v>4</v>
      </c>
      <c r="E9" s="2" t="s">
        <v>5</v>
      </c>
      <c r="F9" s="2" t="s">
        <v>6</v>
      </c>
      <c r="G9" s="2" t="s">
        <v>7</v>
      </c>
      <c r="H9" s="24"/>
    </row>
    <row r="10" spans="1:8" ht="18.75" customHeight="1">
      <c r="A10" s="3">
        <v>1</v>
      </c>
      <c r="B10" s="3">
        <v>2</v>
      </c>
      <c r="C10" s="3">
        <v>3</v>
      </c>
      <c r="D10" s="2">
        <v>4</v>
      </c>
      <c r="E10" s="2">
        <v>5</v>
      </c>
      <c r="F10" s="2">
        <v>6</v>
      </c>
      <c r="G10" s="2">
        <v>7</v>
      </c>
      <c r="H10" s="3" t="s">
        <v>13</v>
      </c>
    </row>
    <row r="11" spans="1:9" ht="18.75">
      <c r="A11" s="13" t="s">
        <v>9</v>
      </c>
      <c r="B11" s="14"/>
      <c r="C11" s="15">
        <f>C12+C16+C30+C34+C37</f>
        <v>0</v>
      </c>
      <c r="D11" s="15">
        <f>D12+D16+D28+D30+D34+D37</f>
        <v>549003.4</v>
      </c>
      <c r="E11" s="15">
        <f>E12+E16+E28+E30+E34+E37</f>
        <v>486256.3</v>
      </c>
      <c r="F11" s="15">
        <f>F12+F16+F28+F30+F34+F37</f>
        <v>441425.1</v>
      </c>
      <c r="G11" s="11">
        <f aca="true" t="shared" si="0" ref="G11:G42">F11*100/D11</f>
        <v>80.40480259320798</v>
      </c>
      <c r="H11" s="16">
        <f>C11+E11-F11</f>
        <v>44831.20000000001</v>
      </c>
      <c r="I11" s="9">
        <f>D11-549003.4</f>
        <v>0</v>
      </c>
    </row>
    <row r="12" spans="1:8" ht="14.25">
      <c r="A12" s="17" t="s">
        <v>11</v>
      </c>
      <c r="B12" s="18"/>
      <c r="C12" s="5">
        <f>C13+C14+C15</f>
        <v>0</v>
      </c>
      <c r="D12" s="5">
        <f>D13+D14+D15</f>
        <v>44098.3</v>
      </c>
      <c r="E12" s="5">
        <f>E13+E14+E15</f>
        <v>23801.3</v>
      </c>
      <c r="F12" s="5">
        <f>F13+F14+F15</f>
        <v>23801.3</v>
      </c>
      <c r="G12" s="11">
        <f t="shared" si="0"/>
        <v>53.9732824167825</v>
      </c>
      <c r="H12" s="16">
        <f aca="true" t="shared" si="1" ref="H12:H41">C12+E12-F12</f>
        <v>0</v>
      </c>
    </row>
    <row r="13" spans="1:8" ht="48">
      <c r="A13" s="4" t="s">
        <v>43</v>
      </c>
      <c r="B13" s="6" t="s">
        <v>10</v>
      </c>
      <c r="C13" s="7">
        <v>0</v>
      </c>
      <c r="D13" s="7">
        <v>11500</v>
      </c>
      <c r="E13" s="7">
        <v>10433.1</v>
      </c>
      <c r="F13" s="7">
        <v>10433.1</v>
      </c>
      <c r="G13" s="8">
        <f t="shared" si="0"/>
        <v>90.72260869565217</v>
      </c>
      <c r="H13" s="12">
        <f t="shared" si="1"/>
        <v>0</v>
      </c>
    </row>
    <row r="14" spans="1:8" ht="72">
      <c r="A14" s="4" t="s">
        <v>44</v>
      </c>
      <c r="B14" s="6" t="s">
        <v>10</v>
      </c>
      <c r="C14" s="7">
        <v>0</v>
      </c>
      <c r="D14" s="7">
        <v>27532</v>
      </c>
      <c r="E14" s="7">
        <v>8420.4</v>
      </c>
      <c r="F14" s="7">
        <v>8420.4</v>
      </c>
      <c r="G14" s="8">
        <f t="shared" si="0"/>
        <v>30.584047653639402</v>
      </c>
      <c r="H14" s="12">
        <f t="shared" si="1"/>
        <v>0</v>
      </c>
    </row>
    <row r="15" spans="1:8" ht="24">
      <c r="A15" s="4" t="s">
        <v>12</v>
      </c>
      <c r="B15" s="6" t="s">
        <v>27</v>
      </c>
      <c r="C15" s="7">
        <v>0</v>
      </c>
      <c r="D15" s="7">
        <v>5066.3</v>
      </c>
      <c r="E15" s="7">
        <v>4947.8</v>
      </c>
      <c r="F15" s="7">
        <v>4947.8</v>
      </c>
      <c r="G15" s="8">
        <f t="shared" si="0"/>
        <v>97.66101494187079</v>
      </c>
      <c r="H15" s="12">
        <f t="shared" si="1"/>
        <v>0</v>
      </c>
    </row>
    <row r="16" spans="1:9" ht="14.25">
      <c r="A16" s="10" t="s">
        <v>15</v>
      </c>
      <c r="B16" s="6"/>
      <c r="C16" s="5">
        <f>C19+C20+C21+C22+C24+C27</f>
        <v>0</v>
      </c>
      <c r="D16" s="5">
        <f>SUM(D17:D27)</f>
        <v>419676.10000000003</v>
      </c>
      <c r="E16" s="5">
        <f>SUM(E17:E27)</f>
        <v>380174.3</v>
      </c>
      <c r="F16" s="5">
        <f>SUM(F17:F27)</f>
        <v>335443</v>
      </c>
      <c r="G16" s="11">
        <f t="shared" si="0"/>
        <v>79.92902145249633</v>
      </c>
      <c r="H16" s="16">
        <f t="shared" si="1"/>
        <v>44731.29999999999</v>
      </c>
      <c r="I16" s="9">
        <f>F16-335443</f>
        <v>0</v>
      </c>
    </row>
    <row r="17" spans="1:9" ht="72">
      <c r="A17" s="4" t="s">
        <v>37</v>
      </c>
      <c r="B17" s="6" t="s">
        <v>27</v>
      </c>
      <c r="C17" s="7">
        <v>0</v>
      </c>
      <c r="D17" s="7">
        <v>40649.1</v>
      </c>
      <c r="E17" s="7">
        <v>40649.1</v>
      </c>
      <c r="F17" s="7">
        <v>40649.1</v>
      </c>
      <c r="G17" s="8">
        <f>F17*100/D17</f>
        <v>100</v>
      </c>
      <c r="H17" s="12">
        <f t="shared" si="1"/>
        <v>0</v>
      </c>
      <c r="I17" s="9"/>
    </row>
    <row r="18" spans="1:9" ht="72">
      <c r="A18" s="4" t="s">
        <v>38</v>
      </c>
      <c r="B18" s="6" t="s">
        <v>27</v>
      </c>
      <c r="C18" s="7">
        <v>0</v>
      </c>
      <c r="D18" s="7">
        <v>39273.5</v>
      </c>
      <c r="E18" s="7">
        <v>0</v>
      </c>
      <c r="F18" s="7">
        <v>0</v>
      </c>
      <c r="G18" s="8">
        <f>F18*100/D18</f>
        <v>0</v>
      </c>
      <c r="H18" s="12">
        <f t="shared" si="1"/>
        <v>0</v>
      </c>
      <c r="I18" s="9"/>
    </row>
    <row r="19" spans="1:8" ht="36">
      <c r="A19" s="4" t="s">
        <v>14</v>
      </c>
      <c r="B19" s="6" t="s">
        <v>27</v>
      </c>
      <c r="C19" s="7">
        <v>0</v>
      </c>
      <c r="D19" s="7">
        <v>53352.9</v>
      </c>
      <c r="E19" s="7">
        <v>53352.9</v>
      </c>
      <c r="F19" s="7">
        <v>53352.9</v>
      </c>
      <c r="G19" s="8">
        <f t="shared" si="0"/>
        <v>100</v>
      </c>
      <c r="H19" s="12">
        <f t="shared" si="1"/>
        <v>0</v>
      </c>
    </row>
    <row r="20" spans="1:8" ht="36">
      <c r="A20" s="4" t="s">
        <v>17</v>
      </c>
      <c r="B20" s="6" t="s">
        <v>27</v>
      </c>
      <c r="C20" s="7">
        <v>0</v>
      </c>
      <c r="D20" s="7">
        <v>6597.1</v>
      </c>
      <c r="E20" s="7">
        <v>6597.1</v>
      </c>
      <c r="F20" s="7">
        <v>6597.1</v>
      </c>
      <c r="G20" s="8">
        <f t="shared" si="0"/>
        <v>100</v>
      </c>
      <c r="H20" s="12">
        <f t="shared" si="1"/>
        <v>0</v>
      </c>
    </row>
    <row r="21" spans="1:8" ht="60">
      <c r="A21" s="4" t="s">
        <v>16</v>
      </c>
      <c r="B21" s="6" t="s">
        <v>27</v>
      </c>
      <c r="C21" s="7">
        <v>0</v>
      </c>
      <c r="D21" s="7">
        <v>21354.7</v>
      </c>
      <c r="E21" s="7">
        <v>21179.9</v>
      </c>
      <c r="F21" s="7">
        <v>21179.9</v>
      </c>
      <c r="G21" s="8">
        <f t="shared" si="0"/>
        <v>99.18144483415828</v>
      </c>
      <c r="H21" s="12">
        <f t="shared" si="1"/>
        <v>0</v>
      </c>
    </row>
    <row r="22" spans="1:8" ht="168">
      <c r="A22" s="4" t="s">
        <v>33</v>
      </c>
      <c r="B22" s="6" t="s">
        <v>10</v>
      </c>
      <c r="C22" s="7">
        <v>0</v>
      </c>
      <c r="D22" s="7">
        <v>150000</v>
      </c>
      <c r="E22" s="7">
        <v>150000</v>
      </c>
      <c r="F22" s="7">
        <v>150000</v>
      </c>
      <c r="G22" s="8">
        <f t="shared" si="0"/>
        <v>100</v>
      </c>
      <c r="H22" s="12">
        <f t="shared" si="1"/>
        <v>0</v>
      </c>
    </row>
    <row r="23" spans="1:8" ht="168">
      <c r="A23" s="4" t="s">
        <v>32</v>
      </c>
      <c r="B23" s="6" t="s">
        <v>10</v>
      </c>
      <c r="C23" s="7">
        <v>0</v>
      </c>
      <c r="D23" s="7">
        <v>50000</v>
      </c>
      <c r="E23" s="7">
        <v>50000</v>
      </c>
      <c r="F23" s="7">
        <v>50000</v>
      </c>
      <c r="G23" s="8">
        <f>F23*100/D23</f>
        <v>100</v>
      </c>
      <c r="H23" s="12">
        <f t="shared" si="1"/>
        <v>0</v>
      </c>
    </row>
    <row r="24" spans="1:8" ht="48">
      <c r="A24" s="4" t="s">
        <v>19</v>
      </c>
      <c r="B24" s="6" t="s">
        <v>27</v>
      </c>
      <c r="C24" s="7">
        <v>0</v>
      </c>
      <c r="D24" s="7">
        <v>10117.2</v>
      </c>
      <c r="E24" s="7">
        <v>10117.1</v>
      </c>
      <c r="F24" s="7">
        <v>10117.1</v>
      </c>
      <c r="G24" s="8">
        <f t="shared" si="0"/>
        <v>99.99901158423279</v>
      </c>
      <c r="H24" s="12">
        <f t="shared" si="1"/>
        <v>0</v>
      </c>
    </row>
    <row r="25" spans="1:8" ht="84">
      <c r="A25" s="4" t="s">
        <v>34</v>
      </c>
      <c r="B25" s="6" t="s">
        <v>10</v>
      </c>
      <c r="C25" s="7">
        <v>0</v>
      </c>
      <c r="D25" s="7">
        <v>37000</v>
      </c>
      <c r="E25" s="7">
        <v>37000</v>
      </c>
      <c r="F25" s="7">
        <v>268.7</v>
      </c>
      <c r="G25" s="8">
        <f>F25*100/D25</f>
        <v>0.7262162162162162</v>
      </c>
      <c r="H25" s="12">
        <f t="shared" si="1"/>
        <v>36731.3</v>
      </c>
    </row>
    <row r="26" spans="1:8" ht="84">
      <c r="A26" s="4" t="s">
        <v>35</v>
      </c>
      <c r="B26" s="6" t="s">
        <v>10</v>
      </c>
      <c r="C26" s="7">
        <v>0</v>
      </c>
      <c r="D26" s="7">
        <v>3331.6</v>
      </c>
      <c r="E26" s="7">
        <v>3278.2</v>
      </c>
      <c r="F26" s="7">
        <v>3278.2</v>
      </c>
      <c r="G26" s="8">
        <f>F26*100/D26</f>
        <v>98.39716652659384</v>
      </c>
      <c r="H26" s="12">
        <f t="shared" si="1"/>
        <v>0</v>
      </c>
    </row>
    <row r="27" spans="1:8" ht="108">
      <c r="A27" s="4" t="s">
        <v>36</v>
      </c>
      <c r="B27" s="6" t="s">
        <v>10</v>
      </c>
      <c r="C27" s="7">
        <v>0</v>
      </c>
      <c r="D27" s="7">
        <v>8000</v>
      </c>
      <c r="E27" s="7">
        <v>8000</v>
      </c>
      <c r="F27" s="7">
        <v>0</v>
      </c>
      <c r="G27" s="8">
        <f t="shared" si="0"/>
        <v>0</v>
      </c>
      <c r="H27" s="12">
        <f t="shared" si="1"/>
        <v>8000</v>
      </c>
    </row>
    <row r="28" spans="1:8" ht="15">
      <c r="A28" s="10" t="s">
        <v>20</v>
      </c>
      <c r="B28" s="6"/>
      <c r="C28" s="5">
        <f>C29</f>
        <v>0</v>
      </c>
      <c r="D28" s="5">
        <f>D29</f>
        <v>350</v>
      </c>
      <c r="E28" s="5">
        <f>E29</f>
        <v>350</v>
      </c>
      <c r="F28" s="5">
        <f>F29</f>
        <v>350</v>
      </c>
      <c r="G28" s="5">
        <f>G29</f>
        <v>100</v>
      </c>
      <c r="H28" s="12">
        <f t="shared" si="1"/>
        <v>0</v>
      </c>
    </row>
    <row r="29" spans="1:8" ht="60">
      <c r="A29" s="4" t="s">
        <v>18</v>
      </c>
      <c r="B29" s="6" t="s">
        <v>10</v>
      </c>
      <c r="C29" s="7">
        <v>0</v>
      </c>
      <c r="D29" s="7">
        <v>350</v>
      </c>
      <c r="E29" s="7">
        <v>350</v>
      </c>
      <c r="F29" s="7">
        <v>350</v>
      </c>
      <c r="G29" s="8">
        <f t="shared" si="0"/>
        <v>100</v>
      </c>
      <c r="H29" s="12">
        <f t="shared" si="1"/>
        <v>0</v>
      </c>
    </row>
    <row r="30" spans="1:8" ht="15">
      <c r="A30" s="10" t="s">
        <v>21</v>
      </c>
      <c r="B30" s="6"/>
      <c r="C30" s="5">
        <f>C31+C32+C33</f>
        <v>0</v>
      </c>
      <c r="D30" s="5">
        <f>D31+D32+D33</f>
        <v>9866</v>
      </c>
      <c r="E30" s="5">
        <f>E31+E32+E33</f>
        <v>9866</v>
      </c>
      <c r="F30" s="5">
        <f>F31+F32+F33</f>
        <v>9766.1</v>
      </c>
      <c r="G30" s="5">
        <f>G31</f>
        <v>100</v>
      </c>
      <c r="H30" s="12">
        <f t="shared" si="1"/>
        <v>99.89999999999964</v>
      </c>
    </row>
    <row r="31" spans="1:8" ht="60">
      <c r="A31" s="4" t="s">
        <v>18</v>
      </c>
      <c r="B31" s="6" t="s">
        <v>10</v>
      </c>
      <c r="C31" s="7">
        <v>0</v>
      </c>
      <c r="D31" s="7">
        <v>2025</v>
      </c>
      <c r="E31" s="7">
        <v>2025</v>
      </c>
      <c r="F31" s="7">
        <v>2025</v>
      </c>
      <c r="G31" s="8">
        <f t="shared" si="0"/>
        <v>100</v>
      </c>
      <c r="H31" s="12">
        <f t="shared" si="1"/>
        <v>0</v>
      </c>
    </row>
    <row r="32" spans="1:8" ht="60">
      <c r="A32" s="4" t="s">
        <v>41</v>
      </c>
      <c r="B32" s="6" t="s">
        <v>10</v>
      </c>
      <c r="C32" s="7">
        <v>0</v>
      </c>
      <c r="D32" s="7">
        <v>7156</v>
      </c>
      <c r="E32" s="7">
        <v>7156</v>
      </c>
      <c r="F32" s="7">
        <v>7056.1</v>
      </c>
      <c r="G32" s="8">
        <f>F32*100/D32</f>
        <v>98.60396869759643</v>
      </c>
      <c r="H32" s="12">
        <f t="shared" si="1"/>
        <v>99.89999999999964</v>
      </c>
    </row>
    <row r="33" spans="1:8" ht="72">
      <c r="A33" s="4" t="s">
        <v>42</v>
      </c>
      <c r="B33" s="6" t="s">
        <v>27</v>
      </c>
      <c r="C33" s="7">
        <v>0</v>
      </c>
      <c r="D33" s="7">
        <v>685</v>
      </c>
      <c r="E33" s="7">
        <v>685</v>
      </c>
      <c r="F33" s="7">
        <v>685</v>
      </c>
      <c r="G33" s="8">
        <f>F33*100/D33</f>
        <v>100</v>
      </c>
      <c r="H33" s="12">
        <f t="shared" si="1"/>
        <v>0</v>
      </c>
    </row>
    <row r="34" spans="1:8" ht="15">
      <c r="A34" s="10" t="s">
        <v>23</v>
      </c>
      <c r="B34" s="6"/>
      <c r="C34" s="5">
        <f>C35+C36</f>
        <v>0</v>
      </c>
      <c r="D34" s="5">
        <f>D35+D36</f>
        <v>11892</v>
      </c>
      <c r="E34" s="5">
        <f>E35+E36</f>
        <v>11891.7</v>
      </c>
      <c r="F34" s="5">
        <f>F35+F36</f>
        <v>11891.7</v>
      </c>
      <c r="G34" s="11">
        <f t="shared" si="0"/>
        <v>99.99747729566094</v>
      </c>
      <c r="H34" s="12">
        <f t="shared" si="1"/>
        <v>0</v>
      </c>
    </row>
    <row r="35" spans="1:8" ht="36">
      <c r="A35" s="4" t="s">
        <v>22</v>
      </c>
      <c r="B35" s="6" t="s">
        <v>27</v>
      </c>
      <c r="C35" s="7">
        <v>0</v>
      </c>
      <c r="D35" s="7">
        <v>4632.9</v>
      </c>
      <c r="E35" s="7">
        <v>4632.7</v>
      </c>
      <c r="F35" s="7">
        <v>4632.7</v>
      </c>
      <c r="G35" s="8">
        <f t="shared" si="0"/>
        <v>99.99568304949385</v>
      </c>
      <c r="H35" s="12">
        <f t="shared" si="1"/>
        <v>0</v>
      </c>
    </row>
    <row r="36" spans="1:8" ht="36">
      <c r="A36" s="4" t="s">
        <v>24</v>
      </c>
      <c r="B36" s="6" t="s">
        <v>27</v>
      </c>
      <c r="C36" s="7">
        <v>0</v>
      </c>
      <c r="D36" s="7">
        <v>7259.1</v>
      </c>
      <c r="E36" s="7">
        <v>7259</v>
      </c>
      <c r="F36" s="7">
        <v>7259</v>
      </c>
      <c r="G36" s="8">
        <f t="shared" si="0"/>
        <v>99.99862241875714</v>
      </c>
      <c r="H36" s="12">
        <f t="shared" si="1"/>
        <v>0</v>
      </c>
    </row>
    <row r="37" spans="1:8" ht="15">
      <c r="A37" s="10" t="s">
        <v>26</v>
      </c>
      <c r="B37" s="6"/>
      <c r="C37" s="5">
        <f>C38+C39+C40+C41</f>
        <v>0</v>
      </c>
      <c r="D37" s="5">
        <f>D38+D39+D40+D41</f>
        <v>63121</v>
      </c>
      <c r="E37" s="5">
        <f>E38+E39+E40+E41</f>
        <v>60173</v>
      </c>
      <c r="F37" s="5">
        <f>F38+F39+F40+F41</f>
        <v>60173</v>
      </c>
      <c r="G37" s="11">
        <f t="shared" si="0"/>
        <v>95.32960504428003</v>
      </c>
      <c r="H37" s="12">
        <f t="shared" si="1"/>
        <v>0</v>
      </c>
    </row>
    <row r="38" spans="1:8" ht="108">
      <c r="A38" s="4" t="s">
        <v>25</v>
      </c>
      <c r="B38" s="6" t="s">
        <v>10</v>
      </c>
      <c r="C38" s="7">
        <v>0</v>
      </c>
      <c r="D38" s="7">
        <v>54431</v>
      </c>
      <c r="E38" s="7">
        <v>54180</v>
      </c>
      <c r="F38" s="7">
        <v>54180</v>
      </c>
      <c r="G38" s="8">
        <f t="shared" si="0"/>
        <v>99.53886571990226</v>
      </c>
      <c r="H38" s="12">
        <f t="shared" si="1"/>
        <v>0</v>
      </c>
    </row>
    <row r="39" spans="1:8" ht="60">
      <c r="A39" s="4" t="s">
        <v>18</v>
      </c>
      <c r="B39" s="6" t="s">
        <v>10</v>
      </c>
      <c r="C39" s="7">
        <v>0</v>
      </c>
      <c r="D39" s="7">
        <v>50</v>
      </c>
      <c r="E39" s="7">
        <v>50</v>
      </c>
      <c r="F39" s="7">
        <v>50</v>
      </c>
      <c r="G39" s="8">
        <f t="shared" si="0"/>
        <v>100</v>
      </c>
      <c r="H39" s="12">
        <f t="shared" si="1"/>
        <v>0</v>
      </c>
    </row>
    <row r="40" spans="1:8" ht="60">
      <c r="A40" s="4" t="s">
        <v>39</v>
      </c>
      <c r="B40" s="6" t="s">
        <v>10</v>
      </c>
      <c r="C40" s="7">
        <v>0</v>
      </c>
      <c r="D40" s="7">
        <v>5112</v>
      </c>
      <c r="E40" s="7">
        <v>3660</v>
      </c>
      <c r="F40" s="7">
        <v>3660</v>
      </c>
      <c r="G40" s="8">
        <f t="shared" si="0"/>
        <v>71.59624413145539</v>
      </c>
      <c r="H40" s="12">
        <f t="shared" si="1"/>
        <v>0</v>
      </c>
    </row>
    <row r="41" spans="1:8" ht="48">
      <c r="A41" s="4" t="s">
        <v>40</v>
      </c>
      <c r="B41" s="6" t="s">
        <v>10</v>
      </c>
      <c r="C41" s="7">
        <v>0</v>
      </c>
      <c r="D41" s="7">
        <v>3528</v>
      </c>
      <c r="E41" s="7">
        <v>2283</v>
      </c>
      <c r="F41" s="7">
        <v>2283</v>
      </c>
      <c r="G41" s="8">
        <f t="shared" si="0"/>
        <v>64.71088435374149</v>
      </c>
      <c r="H41" s="12">
        <f t="shared" si="1"/>
        <v>0</v>
      </c>
    </row>
    <row r="42" spans="1:8" ht="12">
      <c r="A42" s="4"/>
      <c r="B42" s="6"/>
      <c r="C42" s="5">
        <f>C12+C16+C28+C30+C34+C37</f>
        <v>0</v>
      </c>
      <c r="D42" s="5">
        <f>D12+D16+D28+D30+D34+D37</f>
        <v>549003.4</v>
      </c>
      <c r="E42" s="5">
        <f>E12+E16+E28+E30+E34+E37</f>
        <v>486256.3</v>
      </c>
      <c r="F42" s="5">
        <f>F12+F16+F28+F30+F34+F37</f>
        <v>441425.1</v>
      </c>
      <c r="G42" s="11">
        <f t="shared" si="0"/>
        <v>80.40480259320798</v>
      </c>
      <c r="H42" s="19">
        <f>H12+H16+H28+H30+H34+H37</f>
        <v>44831.19999999999</v>
      </c>
    </row>
    <row r="43" spans="1:8" ht="12">
      <c r="A43" s="4" t="s">
        <v>28</v>
      </c>
      <c r="B43" s="20"/>
      <c r="C43" s="5">
        <v>99.9</v>
      </c>
      <c r="D43" s="20"/>
      <c r="E43" s="20"/>
      <c r="F43" s="20"/>
      <c r="G43" s="20"/>
      <c r="H43" s="21">
        <f>H42-H11</f>
        <v>0</v>
      </c>
    </row>
  </sheetData>
  <sheetProtection/>
  <mergeCells count="8">
    <mergeCell ref="D1:H1"/>
    <mergeCell ref="A8:A9"/>
    <mergeCell ref="B8:B9"/>
    <mergeCell ref="C8:C9"/>
    <mergeCell ref="D8:G8"/>
    <mergeCell ref="H8:H9"/>
    <mergeCell ref="A5:H5"/>
    <mergeCell ref="A6:H6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IT</cp:lastModifiedBy>
  <cp:lastPrinted>2017-04-18T08:58:32Z</cp:lastPrinted>
  <dcterms:created xsi:type="dcterms:W3CDTF">2016-04-19T08:16:04Z</dcterms:created>
  <dcterms:modified xsi:type="dcterms:W3CDTF">2017-04-19T06:32:04Z</dcterms:modified>
  <cp:category/>
  <cp:version/>
  <cp:contentType/>
  <cp:contentStatus/>
</cp:coreProperties>
</file>