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<sst xmlns="http://schemas.openxmlformats.org/spreadsheetml/2006/main" count="1257" uniqueCount="393">
  <si>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</si>
  <si>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</si>
  <si>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</si>
  <si>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</si>
  <si>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</si>
  <si>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</si>
  <si>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</si>
  <si>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</si>
  <si>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</si>
  <si>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</si>
  <si>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</si>
  <si>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</si>
  <si>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</si>
  <si>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</si>
  <si>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</si>
  <si>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</si>
  <si>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</si>
  <si>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</si>
  <si>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</si>
  <si>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</si>
  <si>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</si>
  <si>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</si>
  <si>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</si>
  <si>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</si>
  <si>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</si>
  <si>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</si>
  <si>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</si>
  <si>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</si>
  <si>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</si>
  <si>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</si>
  <si>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</si>
  <si>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</si>
  <si>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</si>
  <si>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</si>
  <si>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</si>
  <si>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</si>
  <si>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</si>
  <si>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</si>
  <si>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</si>
  <si>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</si>
  <si>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</si>
  <si>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</si>
  <si>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</si>
  <si>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</si>
  <si>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</si>
  <si>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</si>
  <si>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</si>
  <si>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</si>
  <si>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</si>
  <si>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</si>
  <si>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</si>
  <si>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</si>
  <si>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</si>
  <si>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</si>
  <si>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</si>
  <si>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</si>
  <si>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</si>
  <si>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</si>
  <si>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</si>
  <si>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</si>
  <si>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</si>
  <si>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</si>
  <si>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</si>
  <si>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</si>
  <si>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</si>
  <si>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</si>
  <si>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</si>
  <si>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</si>
  <si>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</si>
  <si>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</si>
  <si>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</si>
  <si>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</si>
  <si>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</si>
  <si>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</si>
  <si>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</si>
  <si>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</si>
  <si>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</si>
  <si>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</si>
  <si>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</si>
  <si>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</si>
  <si>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</si>
  <si>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</si>
  <si>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</si>
  <si>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</si>
  <si>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</si>
  <si>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</si>
  <si>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</si>
  <si>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</si>
  <si>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</si>
  <si>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</si>
  <si>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</si>
  <si>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</si>
  <si>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</si>
  <si>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</si>
  <si>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</si>
  <si>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</si>
  <si>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</si>
  <si>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</si>
  <si>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</si>
  <si>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</si>
  <si>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</si>
  <si>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</si>
  <si>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</si>
  <si>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</si>
  <si>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</si>
  <si>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</si>
  <si>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</si>
  <si>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</si>
  <si>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</si>
  <si>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</si>
  <si>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</si>
  <si>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</si>
  <si>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</si>
  <si>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</si>
  <si>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</si>
  <si>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</si>
  <si>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</si>
  <si>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</si>
  <si>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</si>
  <si>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</si>
  <si>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</si>
  <si>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</si>
  <si>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</si>
  <si>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</si>
  <si>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</si>
  <si>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</si>
  <si>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</si>
  <si>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</si>
  <si>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</si>
  <si>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</si>
  <si>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</si>
  <si>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</si>
  <si>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</si>
  <si>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</si>
  <si>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</si>
  <si>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</si>
  <si>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</si>
  <si>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</si>
  <si>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</si>
  <si>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</si>
  <si>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</si>
  <si>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</si>
  <si>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</si>
  <si>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</si>
  <si>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</si>
  <si>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</si>
  <si>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</si>
  <si>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</si>
  <si>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</si>
  <si>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</si>
  <si>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</si>
  <si>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</si>
  <si>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</si>
  <si>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</si>
  <si>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</si>
  <si>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</si>
  <si>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</si>
  <si>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</si>
  <si>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</si>
  <si>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</si>
  <si>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</si>
  <si>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</si>
  <si>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</si>
  <si>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</si>
  <si>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</si>
  <si>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</si>
  <si>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</si>
  <si>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</si>
  <si>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</si>
  <si>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</si>
  <si>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</si>
  <si>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</si>
  <si>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</si>
  <si>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</si>
  <si>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</si>
  <si>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</si>
  <si>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</si>
  <si>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</si>
  <si>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</si>
  <si>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</si>
  <si>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</si>
  <si>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</si>
  <si>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</si>
  <si>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</si>
  <si>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</si>
  <si>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</si>
  <si>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</si>
  <si>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</si>
  <si>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</si>
  <si>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</si>
  <si>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</si>
  <si>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</si>
  <si>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</si>
  <si>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</si>
  <si>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</si>
  <si>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</si>
  <si>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</si>
  <si>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</si>
  <si>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</si>
  <si>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</si>
  <si>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</si>
  <si>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</si>
  <si>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</si>
  <si>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</si>
  <si>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</si>
  <si>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</si>
  <si>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</si>
  <si>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</si>
  <si>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</si>
  <si>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</si>
  <si>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</si>
  <si>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</si>
  <si>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</si>
  <si>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</si>
  <si>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</si>
  <si>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</si>
  <si>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</si>
  <si>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</si>
  <si>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</si>
  <si>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</si>
  <si>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</si>
  <si>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</si>
  <si>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</si>
  <si>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</si>
  <si>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</si>
  <si>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</si>
  <si>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</si>
  <si>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</si>
  <si>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</si>
  <si>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</si>
  <si>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</si>
  <si>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</si>
  <si>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</si>
  <si>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</si>
  <si>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</si>
  <si>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</si>
  <si>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</si>
  <si>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</si>
  <si>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</si>
  <si>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</si>
  <si>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</si>
  <si>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</si>
  <si>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</si>
  <si>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</si>
  <si>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</si>
  <si>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</si>
  <si>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</si>
  <si>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</si>
  <si>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</si>
  <si>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</si>
  <si>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</si>
  <si>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</si>
  <si>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</si>
  <si>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</si>
  <si>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</si>
  <si>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</si>
  <si>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</si>
  <si>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</si>
  <si>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</si>
  <si>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</si>
  <si>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</si>
  <si>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</si>
  <si>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</si>
  <si>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</si>
  <si>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</si>
  <si>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</si>
  <si>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</si>
  <si>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</si>
  <si>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</si>
  <si>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</si>
  <si>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</si>
  <si>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</si>
  <si>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</si>
  <si>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</si>
  <si>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</si>
  <si>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</si>
  <si>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</si>
  <si>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</si>
  <si>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</si>
  <si>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</si>
  <si>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</si>
  <si>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</si>
  <si>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</si>
  <si>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</si>
  <si>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</si>
  <si>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</si>
  <si>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</si>
  <si>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</si>
  <si>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</si>
  <si>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</si>
  <si>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</si>
  <si>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</si>
  <si>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</si>
  <si>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</si>
  <si>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</si>
  <si>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</si>
  <si>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</si>
  <si>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</si>
  <si>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</si>
  <si>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</si>
  <si>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</si>
  <si>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</si>
  <si>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</si>
  <si>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</si>
  <si>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</si>
  <si>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</si>
  <si>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</si>
  <si>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</si>
  <si>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</si>
  <si>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</si>
  <si>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</si>
  <si>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</si>
  <si>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</si>
  <si>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</si>
  <si>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</si>
  <si>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</si>
  <si>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</si>
  <si>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</si>
  <si>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</si>
  <si>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</si>
  <si>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</si>
  <si>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</si>
  <si>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</si>
  <si>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</si>
  <si>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</si>
  <si>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</si>
  <si>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</si>
  <si>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</si>
  <si>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</si>
  <si>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</si>
  <si>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</si>
  <si>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</si>
  <si>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</si>
  <si>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</si>
  <si>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</si>
  <si>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</si>
  <si>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</si>
  <si>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</si>
  <si>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</si>
  <si>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</si>
  <si>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</si>
  <si>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</si>
  <si>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</si>
  <si>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</si>
  <si>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</si>
  <si>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</si>
  <si>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</si>
  <si>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</si>
  <si>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</si>
  <si>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</si>
  <si>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</si>
  <si>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</si>
  <si>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</si>
  <si>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</si>
  <si>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</si>
  <si>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</si>
  <si>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</si>
  <si>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</si>
  <si>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</si>
  <si>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</si>
  <si>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</si>
  <si>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</si>
  <si>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</si>
  <si>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</si>
  <si>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</si>
  <si>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</si>
  <si>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</si>
  <si>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</si>
  <si>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</si>
  <si>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</si>
  <si>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</si>
  <si>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</si>
  <si>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Дорожное хозяйство (дорожные фонды)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</si>
  <si>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</si>
  <si>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</si>
  <si>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</si>
  <si>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</si>
  <si>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</si>
  <si>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</si>
  <si>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Межбюджетные трансферты</t>
  </si>
  <si>
    <t>1400</t>
  </si>
  <si>
    <t>Прочие межбюджетные трансферты общего характера</t>
  </si>
  <si>
    <t>1403</t>
  </si>
  <si>
    <t>Другие общегосударственные вопросы</t>
  </si>
  <si>
    <t>0113</t>
  </si>
  <si>
    <t>Другие вопросы в области жилищно-коммунального хозяйства</t>
  </si>
  <si>
    <t>комиссии по отчету об исполнении бюджета за 1 полугодие</t>
  </si>
  <si>
    <t>Исполнено за 1 полугодие текущего года</t>
  </si>
  <si>
    <t xml:space="preserve">Исполнено за 1 полугодие </t>
  </si>
  <si>
    <t>2017 год</t>
  </si>
  <si>
    <t>2018года</t>
  </si>
  <si>
    <t>Исполнение расходов за 1 полугодие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</si>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</sst>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29">
      <selection activeCell="F324" sqref="F32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363</v>
      </c>
      <c r="H1" s="2"/>
      <c r="I1" s="2"/>
      <c r="J1" s="2"/>
      <c r="K1" s="2"/>
      <c r="L1" s="2"/>
      <c r="M1" s="2"/>
    </row>
    <row r="2" spans="7:13" ht="15.75">
      <c r="G2" s="2" t="s">
        <v>386</v>
      </c>
      <c r="H2" s="2"/>
      <c r="I2" s="2"/>
      <c r="J2" s="2"/>
      <c r="K2" s="2"/>
      <c r="L2" s="2"/>
      <c r="M2" s="2"/>
    </row>
    <row r="3" spans="7:13" ht="15.75">
      <c r="G3" s="2" t="s">
        <v>390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391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202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392</v>
      </c>
      <c r="F13" s="104"/>
      <c r="G13" s="104"/>
      <c r="H13" s="105"/>
      <c r="I13" s="76"/>
      <c r="J13" s="103" t="s">
        <v>389</v>
      </c>
      <c r="K13" s="104"/>
      <c r="L13" s="104"/>
      <c r="M13" s="105"/>
      <c r="N13" s="106" t="s">
        <v>362</v>
      </c>
    </row>
    <row r="14" spans="1:14" s="4" customFormat="1" ht="63.75">
      <c r="A14" s="109"/>
      <c r="B14" s="5" t="s">
        <v>55</v>
      </c>
      <c r="C14" s="5" t="s">
        <v>56</v>
      </c>
      <c r="D14" s="5" t="s">
        <v>57</v>
      </c>
      <c r="E14" s="68" t="s">
        <v>360</v>
      </c>
      <c r="F14" s="68" t="s">
        <v>387</v>
      </c>
      <c r="G14" s="68" t="s">
        <v>361</v>
      </c>
      <c r="H14" s="79" t="s">
        <v>359</v>
      </c>
      <c r="I14" s="77"/>
      <c r="J14" s="68" t="s">
        <v>360</v>
      </c>
      <c r="K14" s="68" t="s">
        <v>388</v>
      </c>
      <c r="L14" s="68" t="s">
        <v>361</v>
      </c>
      <c r="M14" s="79" t="s">
        <v>359</v>
      </c>
      <c r="N14" s="107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E16+E29+E62+E20+E46+E55+E81</f>
        <v>27408.7</v>
      </c>
      <c r="F15" s="8">
        <f>F16+F29+F62+F20+F46+F55+F81</f>
        <v>14693.400000000001</v>
      </c>
      <c r="G15" s="80">
        <f>F15/F325*100</f>
        <v>33.21285440132369</v>
      </c>
      <c r="H15" s="80">
        <f>F15/E15*100</f>
        <v>53.60852576006889</v>
      </c>
      <c r="I15" s="9"/>
      <c r="J15" s="8">
        <f>J16+J29+J62+J20+J46+J55+J81</f>
        <v>22250.5</v>
      </c>
      <c r="K15" s="8">
        <f>K16+K29+K62+K20+K46+K55+K81</f>
        <v>9498.600000000002</v>
      </c>
      <c r="L15" s="80">
        <f>K15/K325*100</f>
        <v>21.76202127952053</v>
      </c>
      <c r="M15" s="80">
        <f>K15/J15*100</f>
        <v>42.68937776679177</v>
      </c>
      <c r="N15" s="80">
        <f>F15/K15*100</f>
        <v>154.69016486640135</v>
      </c>
    </row>
    <row r="16" spans="1:14" s="4" customFormat="1" ht="38.25">
      <c r="A16" s="10" t="s">
        <v>312</v>
      </c>
      <c r="B16" s="11" t="s">
        <v>134</v>
      </c>
      <c r="C16" s="12" t="s">
        <v>73</v>
      </c>
      <c r="D16" s="12" t="s">
        <v>58</v>
      </c>
      <c r="E16" s="13">
        <v>2134.2</v>
      </c>
      <c r="F16" s="89">
        <v>1184.4</v>
      </c>
      <c r="G16" s="13"/>
      <c r="H16" s="85">
        <f aca="true" t="shared" si="0" ref="H16:H46">F16/E16*100</f>
        <v>55.4962046668541</v>
      </c>
      <c r="I16" s="14"/>
      <c r="J16" s="13">
        <v>1665.2</v>
      </c>
      <c r="K16" s="89">
        <v>1240.2</v>
      </c>
      <c r="L16" s="13"/>
      <c r="M16" s="85">
        <f aca="true" t="shared" si="1" ref="M16:M46">K16/J16*100</f>
        <v>74.47754023540716</v>
      </c>
      <c r="N16" s="13"/>
    </row>
    <row r="17" spans="1:14" s="4" customFormat="1" ht="51" hidden="1">
      <c r="A17" s="15" t="s">
        <v>136</v>
      </c>
      <c r="B17" s="11" t="s">
        <v>134</v>
      </c>
      <c r="C17" s="12" t="s">
        <v>137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135</v>
      </c>
      <c r="B18" s="11" t="s">
        <v>134</v>
      </c>
      <c r="C18" s="12" t="s">
        <v>203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138</v>
      </c>
      <c r="B19" s="11" t="s">
        <v>134</v>
      </c>
      <c r="C19" s="12" t="s">
        <v>203</v>
      </c>
      <c r="D19" s="12" t="s">
        <v>139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225</v>
      </c>
      <c r="B20" s="11" t="s">
        <v>72</v>
      </c>
      <c r="C20" s="12" t="s">
        <v>73</v>
      </c>
      <c r="D20" s="12" t="s">
        <v>58</v>
      </c>
      <c r="E20" s="13">
        <v>992.2</v>
      </c>
      <c r="F20" s="89">
        <v>378.4</v>
      </c>
      <c r="G20" s="13"/>
      <c r="H20" s="85">
        <f t="shared" si="0"/>
        <v>38.13747228381374</v>
      </c>
      <c r="I20" s="14"/>
      <c r="J20" s="13">
        <v>892.2</v>
      </c>
      <c r="K20" s="89">
        <v>394.6</v>
      </c>
      <c r="L20" s="13"/>
      <c r="M20" s="85">
        <f t="shared" si="1"/>
        <v>44.22775162519614</v>
      </c>
      <c r="N20" s="13"/>
    </row>
    <row r="21" spans="1:14" s="4" customFormat="1" ht="51" hidden="1">
      <c r="A21" s="17" t="s">
        <v>136</v>
      </c>
      <c r="B21" s="11" t="s">
        <v>72</v>
      </c>
      <c r="C21" s="11" t="s">
        <v>137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204</v>
      </c>
      <c r="B22" s="20" t="s">
        <v>72</v>
      </c>
      <c r="C22" s="20" t="s">
        <v>205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138</v>
      </c>
      <c r="B23" s="20" t="s">
        <v>72</v>
      </c>
      <c r="C23" s="20" t="s">
        <v>205</v>
      </c>
      <c r="D23" s="20" t="s">
        <v>139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140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324</v>
      </c>
      <c r="B25" s="12" t="s">
        <v>72</v>
      </c>
      <c r="C25" s="12" t="s">
        <v>234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141</v>
      </c>
      <c r="B26" s="12" t="s">
        <v>72</v>
      </c>
      <c r="C26" s="12" t="s">
        <v>234</v>
      </c>
      <c r="D26" s="12" t="s">
        <v>139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325</v>
      </c>
      <c r="B27" s="12" t="s">
        <v>72</v>
      </c>
      <c r="C27" s="24" t="s">
        <v>238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141</v>
      </c>
      <c r="B28" s="12" t="s">
        <v>72</v>
      </c>
      <c r="C28" s="24" t="s">
        <v>238</v>
      </c>
      <c r="D28" s="12" t="s">
        <v>139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226</v>
      </c>
      <c r="B29" s="12" t="s">
        <v>74</v>
      </c>
      <c r="C29" s="12" t="s">
        <v>73</v>
      </c>
      <c r="D29" s="12" t="s">
        <v>58</v>
      </c>
      <c r="E29" s="13">
        <v>14910.7</v>
      </c>
      <c r="F29" s="89">
        <v>6424.8</v>
      </c>
      <c r="G29" s="13"/>
      <c r="H29" s="85">
        <f t="shared" si="0"/>
        <v>43.08852032433085</v>
      </c>
      <c r="I29" s="14"/>
      <c r="J29" s="13">
        <v>18136.3</v>
      </c>
      <c r="K29" s="89">
        <v>7149.5</v>
      </c>
      <c r="L29" s="13"/>
      <c r="M29" s="85">
        <f t="shared" si="1"/>
        <v>39.42094032410139</v>
      </c>
      <c r="N29" s="13"/>
    </row>
    <row r="30" spans="1:14" s="4" customFormat="1" ht="51" hidden="1">
      <c r="A30" s="26" t="s">
        <v>136</v>
      </c>
      <c r="B30" s="12" t="s">
        <v>74</v>
      </c>
      <c r="C30" s="12" t="s">
        <v>137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140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171</v>
      </c>
      <c r="B32" s="12" t="s">
        <v>74</v>
      </c>
      <c r="C32" s="12" t="s">
        <v>172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138</v>
      </c>
      <c r="B33" s="12" t="s">
        <v>74</v>
      </c>
      <c r="C33" s="12" t="s">
        <v>172</v>
      </c>
      <c r="D33" s="12" t="s">
        <v>139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173</v>
      </c>
      <c r="B34" s="12" t="s">
        <v>74</v>
      </c>
      <c r="C34" s="12" t="s">
        <v>174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138</v>
      </c>
      <c r="B35" s="12" t="s">
        <v>74</v>
      </c>
      <c r="C35" s="12" t="s">
        <v>174</v>
      </c>
      <c r="D35" s="12" t="s">
        <v>139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326</v>
      </c>
      <c r="B36" s="12" t="s">
        <v>74</v>
      </c>
      <c r="C36" s="12" t="s">
        <v>235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138</v>
      </c>
      <c r="B37" s="12" t="s">
        <v>74</v>
      </c>
      <c r="C37" s="12" t="s">
        <v>235</v>
      </c>
      <c r="D37" s="12" t="s">
        <v>139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322</v>
      </c>
      <c r="B38" s="12" t="s">
        <v>74</v>
      </c>
      <c r="C38" s="12" t="s">
        <v>236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138</v>
      </c>
      <c r="B39" s="12" t="s">
        <v>74</v>
      </c>
      <c r="C39" s="12" t="s">
        <v>236</v>
      </c>
      <c r="D39" s="12" t="s">
        <v>139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323</v>
      </c>
      <c r="B40" s="12" t="s">
        <v>74</v>
      </c>
      <c r="C40" s="12" t="s">
        <v>237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138</v>
      </c>
      <c r="B41" s="12" t="s">
        <v>74</v>
      </c>
      <c r="C41" s="12" t="s">
        <v>237</v>
      </c>
      <c r="D41" s="12" t="s">
        <v>139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324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138</v>
      </c>
      <c r="B43" s="12" t="s">
        <v>74</v>
      </c>
      <c r="C43" s="12" t="s">
        <v>3</v>
      </c>
      <c r="D43" s="12" t="s">
        <v>139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325</v>
      </c>
      <c r="B44" s="12" t="s">
        <v>74</v>
      </c>
      <c r="C44" s="12" t="s">
        <v>238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138</v>
      </c>
      <c r="B45" s="12" t="s">
        <v>74</v>
      </c>
      <c r="C45" s="12" t="s">
        <v>238</v>
      </c>
      <c r="D45" s="12" t="s">
        <v>139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239</v>
      </c>
      <c r="B46" s="12" t="s">
        <v>240</v>
      </c>
      <c r="C46" s="12" t="s">
        <v>73</v>
      </c>
      <c r="D46" s="12" t="s">
        <v>58</v>
      </c>
      <c r="E46" s="13">
        <v>808.1</v>
      </c>
      <c r="F46" s="89">
        <v>607.1</v>
      </c>
      <c r="G46" s="13"/>
      <c r="H46" s="85">
        <f t="shared" si="0"/>
        <v>75.12684073753249</v>
      </c>
      <c r="I46" s="14"/>
      <c r="J46" s="13">
        <v>808.1</v>
      </c>
      <c r="K46" s="89">
        <v>607.1</v>
      </c>
      <c r="L46" s="13"/>
      <c r="M46" s="85">
        <f t="shared" si="1"/>
        <v>75.12684073753249</v>
      </c>
      <c r="N46" s="13"/>
    </row>
    <row r="47" spans="1:14" s="4" customFormat="1" ht="66" customHeight="1" hidden="1">
      <c r="A47" s="25" t="s">
        <v>136</v>
      </c>
      <c r="B47" s="12" t="s">
        <v>240</v>
      </c>
      <c r="C47" s="12" t="s">
        <v>137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240</v>
      </c>
      <c r="C48" s="12" t="s">
        <v>140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324</v>
      </c>
      <c r="B49" s="12" t="s">
        <v>240</v>
      </c>
      <c r="C49" s="12" t="s">
        <v>234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138</v>
      </c>
      <c r="B50" s="12" t="s">
        <v>240</v>
      </c>
      <c r="C50" s="12" t="s">
        <v>234</v>
      </c>
      <c r="D50" s="12" t="s">
        <v>139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325</v>
      </c>
      <c r="B51" s="12" t="s">
        <v>240</v>
      </c>
      <c r="C51" s="12" t="s">
        <v>238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138</v>
      </c>
      <c r="B52" s="12" t="s">
        <v>240</v>
      </c>
      <c r="C52" s="12" t="s">
        <v>238</v>
      </c>
      <c r="D52" s="12" t="s">
        <v>139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298</v>
      </c>
      <c r="B53" s="12" t="s">
        <v>240</v>
      </c>
      <c r="C53" s="12" t="s">
        <v>299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138</v>
      </c>
      <c r="B54" s="12" t="s">
        <v>240</v>
      </c>
      <c r="C54" s="12" t="s">
        <v>299</v>
      </c>
      <c r="D54" s="12" t="s">
        <v>139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220</v>
      </c>
      <c r="B55" s="12" t="s">
        <v>222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221</v>
      </c>
      <c r="B56" s="12" t="s">
        <v>222</v>
      </c>
      <c r="C56" s="12" t="s">
        <v>223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256</v>
      </c>
      <c r="B57" s="12" t="s">
        <v>222</v>
      </c>
      <c r="C57" s="12" t="s">
        <v>257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138</v>
      </c>
      <c r="B58" s="12" t="s">
        <v>222</v>
      </c>
      <c r="C58" s="12" t="s">
        <v>257</v>
      </c>
      <c r="D58" s="12" t="s">
        <v>139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142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142</v>
      </c>
      <c r="C60" s="12" t="s">
        <v>206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143</v>
      </c>
      <c r="B61" s="12" t="s">
        <v>142</v>
      </c>
      <c r="C61" s="12" t="s">
        <v>206</v>
      </c>
      <c r="D61" s="12" t="s">
        <v>144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142</v>
      </c>
      <c r="C62" s="12" t="s">
        <v>73</v>
      </c>
      <c r="D62" s="12" t="s">
        <v>58</v>
      </c>
      <c r="E62" s="13">
        <v>500</v>
      </c>
      <c r="F62" s="13">
        <v>0</v>
      </c>
      <c r="G62" s="13"/>
      <c r="H62" s="13"/>
      <c r="I62" s="14"/>
      <c r="J62" s="13">
        <v>500</v>
      </c>
      <c r="K62" s="13">
        <v>0</v>
      </c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207</v>
      </c>
      <c r="B64" s="12" t="s">
        <v>75</v>
      </c>
      <c r="C64" s="12" t="s">
        <v>208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143</v>
      </c>
      <c r="B65" s="12" t="s">
        <v>75</v>
      </c>
      <c r="C65" s="12" t="s">
        <v>208</v>
      </c>
      <c r="D65" s="12" t="s">
        <v>144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215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138</v>
      </c>
      <c r="B67" s="12" t="s">
        <v>215</v>
      </c>
      <c r="C67" s="12" t="s">
        <v>46</v>
      </c>
      <c r="D67" s="12" t="s">
        <v>139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216</v>
      </c>
      <c r="B68" s="12" t="s">
        <v>215</v>
      </c>
      <c r="C68" s="12" t="s">
        <v>218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217</v>
      </c>
      <c r="B69" s="12" t="s">
        <v>215</v>
      </c>
      <c r="C69" s="12" t="s">
        <v>219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138</v>
      </c>
      <c r="B70" s="12" t="s">
        <v>215</v>
      </c>
      <c r="C70" s="12" t="s">
        <v>219</v>
      </c>
      <c r="D70" s="12" t="s">
        <v>139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265</v>
      </c>
      <c r="B71" s="12" t="s">
        <v>215</v>
      </c>
      <c r="C71" s="12" t="s">
        <v>264</v>
      </c>
      <c r="D71" s="12" t="s">
        <v>139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352</v>
      </c>
      <c r="B72" s="12" t="s">
        <v>215</v>
      </c>
      <c r="C72" s="12" t="s">
        <v>351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138</v>
      </c>
      <c r="B73" s="12" t="s">
        <v>215</v>
      </c>
      <c r="C73" s="12" t="s">
        <v>351</v>
      </c>
      <c r="D73" s="12" t="s">
        <v>139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138</v>
      </c>
      <c r="B74" s="12" t="s">
        <v>215</v>
      </c>
      <c r="C74" s="12" t="s">
        <v>219</v>
      </c>
      <c r="D74" s="12" t="s">
        <v>139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313</v>
      </c>
      <c r="B75" s="12" t="s">
        <v>215</v>
      </c>
      <c r="C75" s="12" t="s">
        <v>259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215</v>
      </c>
      <c r="C76" s="12" t="s">
        <v>260</v>
      </c>
      <c r="D76" s="12" t="s">
        <v>164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327</v>
      </c>
      <c r="B77" s="20" t="s">
        <v>215</v>
      </c>
      <c r="C77" s="31" t="s">
        <v>261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165</v>
      </c>
      <c r="B78" s="20" t="s">
        <v>215</v>
      </c>
      <c r="C78" s="31" t="s">
        <v>261</v>
      </c>
      <c r="D78" s="31" t="s">
        <v>164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262</v>
      </c>
      <c r="B79" s="11" t="s">
        <v>215</v>
      </c>
      <c r="C79" s="11" t="s">
        <v>263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165</v>
      </c>
      <c r="B80" s="11" t="s">
        <v>215</v>
      </c>
      <c r="C80" s="11" t="s">
        <v>263</v>
      </c>
      <c r="D80" s="11" t="s">
        <v>164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383</v>
      </c>
      <c r="B81" s="11" t="s">
        <v>384</v>
      </c>
      <c r="C81" s="11" t="s">
        <v>73</v>
      </c>
      <c r="D81" s="11" t="s">
        <v>58</v>
      </c>
      <c r="E81" s="18">
        <v>8063.5</v>
      </c>
      <c r="F81" s="18">
        <v>6098.7</v>
      </c>
      <c r="G81" s="18"/>
      <c r="H81" s="70"/>
      <c r="I81" s="19"/>
      <c r="J81" s="18">
        <v>248.7</v>
      </c>
      <c r="K81" s="18">
        <v>107.2</v>
      </c>
      <c r="L81" s="18"/>
      <c r="M81" s="70"/>
      <c r="N81" s="18"/>
    </row>
    <row r="82" spans="1:14" s="4" customFormat="1" ht="12.75">
      <c r="A82" s="33" t="s">
        <v>123</v>
      </c>
      <c r="B82" s="34" t="s">
        <v>124</v>
      </c>
      <c r="C82" s="34" t="s">
        <v>73</v>
      </c>
      <c r="D82" s="34" t="s">
        <v>58</v>
      </c>
      <c r="E82" s="35">
        <f>E83</f>
        <v>575</v>
      </c>
      <c r="F82" s="93">
        <f>F83</f>
        <v>237.8</v>
      </c>
      <c r="G82" s="81">
        <f>F82/F325*100</f>
        <v>0.537521388966119</v>
      </c>
      <c r="H82" s="80">
        <f>F82/E82*100</f>
        <v>41.356521739130436</v>
      </c>
      <c r="I82" s="36"/>
      <c r="J82" s="93">
        <f>J83</f>
        <v>533</v>
      </c>
      <c r="K82" s="93">
        <f>K83</f>
        <v>235.9</v>
      </c>
      <c r="L82" s="81">
        <f>K82/K325*100</f>
        <v>0.5404649969299572</v>
      </c>
      <c r="M82" s="81">
        <f>K82/J82*100</f>
        <v>44.25891181988743</v>
      </c>
      <c r="N82" s="80">
        <f>F82/K82*100</f>
        <v>100.80542602797794</v>
      </c>
    </row>
    <row r="83" spans="1:14" s="4" customFormat="1" ht="12.75">
      <c r="A83" s="25" t="s">
        <v>378</v>
      </c>
      <c r="B83" s="12" t="s">
        <v>145</v>
      </c>
      <c r="C83" s="12" t="s">
        <v>73</v>
      </c>
      <c r="D83" s="12" t="s">
        <v>58</v>
      </c>
      <c r="E83" s="13">
        <v>575</v>
      </c>
      <c r="F83" s="89">
        <v>237.8</v>
      </c>
      <c r="G83" s="13"/>
      <c r="H83" s="85">
        <f>F83/E83*100</f>
        <v>41.356521739130436</v>
      </c>
      <c r="I83" s="14"/>
      <c r="J83" s="13">
        <v>533</v>
      </c>
      <c r="K83" s="89">
        <v>235.9</v>
      </c>
      <c r="L83" s="13"/>
      <c r="M83" s="85">
        <f>K83/J83*100</f>
        <v>44.25891181988743</v>
      </c>
      <c r="N83" s="13"/>
    </row>
    <row r="84" spans="1:14" s="4" customFormat="1" ht="25.5" hidden="1">
      <c r="A84" s="17" t="s">
        <v>125</v>
      </c>
      <c r="B84" s="12" t="s">
        <v>145</v>
      </c>
      <c r="C84" s="12" t="s">
        <v>126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 hidden="1">
      <c r="A85" s="17" t="s">
        <v>127</v>
      </c>
      <c r="B85" s="12" t="s">
        <v>145</v>
      </c>
      <c r="C85" s="12" t="s">
        <v>146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5.5" hidden="1">
      <c r="A86" s="17" t="s">
        <v>138</v>
      </c>
      <c r="B86" s="12" t="s">
        <v>145</v>
      </c>
      <c r="C86" s="12" t="s">
        <v>146</v>
      </c>
      <c r="D86" s="12" t="s">
        <v>139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797</v>
      </c>
      <c r="F87" s="35">
        <f>F109+F116</f>
        <v>0</v>
      </c>
      <c r="G87" s="81">
        <f>F87/F325*100</f>
        <v>0</v>
      </c>
      <c r="H87" s="80">
        <f>F87/E87*100</f>
        <v>0</v>
      </c>
      <c r="I87" s="36"/>
      <c r="J87" s="35">
        <f>J109+J116</f>
        <v>797</v>
      </c>
      <c r="K87" s="35">
        <f>K109+K116</f>
        <v>0</v>
      </c>
      <c r="L87" s="81">
        <f>K87/K325*100</f>
        <v>0</v>
      </c>
      <c r="M87" s="81">
        <f>K87/J87*100</f>
        <v>0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314</v>
      </c>
      <c r="B89" s="31" t="s">
        <v>81</v>
      </c>
      <c r="C89" s="31" t="s">
        <v>160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4"/>
      <c r="K89" s="94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150</v>
      </c>
      <c r="B90" s="12" t="s">
        <v>81</v>
      </c>
      <c r="C90" s="12" t="s">
        <v>160</v>
      </c>
      <c r="D90" s="11" t="s">
        <v>147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148</v>
      </c>
      <c r="B91" s="12" t="s">
        <v>81</v>
      </c>
      <c r="C91" s="12" t="s">
        <v>149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6"/>
      <c r="K92" s="96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150</v>
      </c>
      <c r="B93" s="37" t="s">
        <v>81</v>
      </c>
      <c r="C93" s="37" t="s">
        <v>152</v>
      </c>
      <c r="D93" s="37" t="s">
        <v>147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6"/>
      <c r="K93" s="96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153</v>
      </c>
      <c r="B94" s="37" t="s">
        <v>81</v>
      </c>
      <c r="C94" s="37" t="s">
        <v>154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6"/>
      <c r="K94" s="96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155</v>
      </c>
      <c r="B95" s="37" t="s">
        <v>81</v>
      </c>
      <c r="C95" s="37" t="s">
        <v>156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6"/>
      <c r="K95" s="96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150</v>
      </c>
      <c r="B96" s="37" t="s">
        <v>81</v>
      </c>
      <c r="C96" s="37" t="s">
        <v>156</v>
      </c>
      <c r="D96" s="37" t="s">
        <v>147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7"/>
      <c r="K96" s="97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157</v>
      </c>
      <c r="B97" s="12" t="s">
        <v>81</v>
      </c>
      <c r="C97" s="12" t="s">
        <v>199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150</v>
      </c>
      <c r="B98" s="31" t="s">
        <v>81</v>
      </c>
      <c r="C98" s="31" t="s">
        <v>199</v>
      </c>
      <c r="D98" s="20" t="s">
        <v>147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4"/>
      <c r="K98" s="94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4"/>
      <c r="K99" s="94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150</v>
      </c>
      <c r="B100" s="31" t="s">
        <v>81</v>
      </c>
      <c r="C100" s="31" t="s">
        <v>31</v>
      </c>
      <c r="D100" s="20" t="s">
        <v>147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8"/>
      <c r="K100" s="98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129</v>
      </c>
      <c r="B101" s="31" t="s">
        <v>81</v>
      </c>
      <c r="C101" s="31" t="s">
        <v>158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4"/>
      <c r="K101" s="94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159</v>
      </c>
      <c r="B102" s="31" t="s">
        <v>81</v>
      </c>
      <c r="C102" s="31" t="s">
        <v>158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4"/>
      <c r="K102" s="94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209</v>
      </c>
      <c r="B103" s="31" t="s">
        <v>81</v>
      </c>
      <c r="C103" s="31" t="s">
        <v>210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4"/>
      <c r="K103" s="94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266</v>
      </c>
      <c r="B104" s="31" t="s">
        <v>81</v>
      </c>
      <c r="C104" s="31" t="s">
        <v>258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4"/>
      <c r="K104" s="94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4"/>
      <c r="K105" s="94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150</v>
      </c>
      <c r="B106" s="31" t="s">
        <v>81</v>
      </c>
      <c r="C106" s="31" t="s">
        <v>268</v>
      </c>
      <c r="D106" s="20" t="s">
        <v>147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4"/>
      <c r="K106" s="94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269</v>
      </c>
      <c r="B107" s="31" t="s">
        <v>81</v>
      </c>
      <c r="C107" s="31" t="s">
        <v>270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4"/>
      <c r="K107" s="94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150</v>
      </c>
      <c r="B108" s="31" t="s">
        <v>81</v>
      </c>
      <c r="C108" s="31" t="s">
        <v>270</v>
      </c>
      <c r="D108" s="20" t="s">
        <v>147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4"/>
      <c r="K108" s="94"/>
      <c r="L108" s="21"/>
      <c r="M108" s="86" t="e">
        <f t="shared" si="3"/>
        <v>#DIV/0!</v>
      </c>
      <c r="N108" s="21"/>
    </row>
    <row r="109" spans="1:14" s="4" customFormat="1" ht="38.25">
      <c r="A109" s="29" t="s">
        <v>228</v>
      </c>
      <c r="B109" s="12" t="s">
        <v>84</v>
      </c>
      <c r="C109" s="12" t="s">
        <v>73</v>
      </c>
      <c r="D109" s="11" t="s">
        <v>58</v>
      </c>
      <c r="E109" s="41">
        <v>0</v>
      </c>
      <c r="F109" s="41">
        <v>0</v>
      </c>
      <c r="G109" s="41"/>
      <c r="H109" s="85" t="e">
        <f t="shared" si="2"/>
        <v>#DIV/0!</v>
      </c>
      <c r="I109" s="78"/>
      <c r="J109" s="41">
        <v>0</v>
      </c>
      <c r="K109" s="41">
        <v>0</v>
      </c>
      <c r="L109" s="41"/>
      <c r="M109" s="85" t="e">
        <f t="shared" si="3"/>
        <v>#DIV/0!</v>
      </c>
      <c r="N109" s="18"/>
    </row>
    <row r="110" spans="1:14" s="4" customFormat="1" ht="38.25" hidden="1">
      <c r="A110" s="42" t="s">
        <v>122</v>
      </c>
      <c r="B110" s="37" t="s">
        <v>84</v>
      </c>
      <c r="C110" s="37" t="s">
        <v>121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120</v>
      </c>
      <c r="B111" s="37" t="s">
        <v>84</v>
      </c>
      <c r="C111" s="37" t="s">
        <v>161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138</v>
      </c>
      <c r="B112" s="37" t="s">
        <v>84</v>
      </c>
      <c r="C112" s="37" t="s">
        <v>161</v>
      </c>
      <c r="D112" s="37" t="s">
        <v>139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162</v>
      </c>
      <c r="B114" s="12" t="s">
        <v>84</v>
      </c>
      <c r="C114" s="12" t="s">
        <v>163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138</v>
      </c>
      <c r="B115" s="12" t="s">
        <v>84</v>
      </c>
      <c r="C115" s="12" t="s">
        <v>163</v>
      </c>
      <c r="D115" s="12" t="s">
        <v>139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317</v>
      </c>
      <c r="B116" s="12" t="s">
        <v>318</v>
      </c>
      <c r="C116" s="12" t="s">
        <v>319</v>
      </c>
      <c r="D116" s="12" t="s">
        <v>58</v>
      </c>
      <c r="E116" s="13">
        <v>797</v>
      </c>
      <c r="F116" s="13">
        <v>0</v>
      </c>
      <c r="G116" s="13"/>
      <c r="H116" s="13"/>
      <c r="I116" s="14"/>
      <c r="J116" s="13">
        <v>797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320</v>
      </c>
      <c r="B117" s="12" t="s">
        <v>318</v>
      </c>
      <c r="C117" s="12" t="s">
        <v>321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143</v>
      </c>
      <c r="B118" s="12" t="s">
        <v>318</v>
      </c>
      <c r="C118" s="12" t="s">
        <v>321</v>
      </c>
      <c r="D118" s="12" t="s">
        <v>144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355</v>
      </c>
      <c r="B119" s="12" t="s">
        <v>318</v>
      </c>
      <c r="C119" s="12" t="s">
        <v>354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318</v>
      </c>
      <c r="C120" s="12" t="s">
        <v>354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165</v>
      </c>
      <c r="B121" s="12" t="s">
        <v>318</v>
      </c>
      <c r="C121" s="12" t="s">
        <v>354</v>
      </c>
      <c r="D121" s="12" t="s">
        <v>164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318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138</v>
      </c>
      <c r="B123" s="31" t="s">
        <v>318</v>
      </c>
      <c r="C123" s="12" t="s">
        <v>35</v>
      </c>
      <c r="D123" s="12" t="s">
        <v>139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209</v>
      </c>
      <c r="B124" s="31" t="s">
        <v>318</v>
      </c>
      <c r="C124" s="12" t="s">
        <v>210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318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318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150</v>
      </c>
      <c r="B127" s="31" t="s">
        <v>318</v>
      </c>
      <c r="C127" s="12" t="s">
        <v>42</v>
      </c>
      <c r="D127" s="12" t="s">
        <v>147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318</v>
      </c>
      <c r="C128" s="12" t="s">
        <v>44</v>
      </c>
      <c r="D128" s="12" t="s">
        <v>147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150</v>
      </c>
      <c r="B129" s="31" t="s">
        <v>318</v>
      </c>
      <c r="C129" s="12" t="s">
        <v>44</v>
      </c>
      <c r="D129" s="12" t="s">
        <v>147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0</v>
      </c>
      <c r="F130" s="35">
        <f>F131+F138</f>
        <v>0</v>
      </c>
      <c r="G130" s="81">
        <f>F130/F325*100</f>
        <v>0</v>
      </c>
      <c r="H130" s="80"/>
      <c r="I130" s="36"/>
      <c r="J130" s="35">
        <f>J131+J138</f>
        <v>0</v>
      </c>
      <c r="K130" s="35">
        <f>K131+K138</f>
        <v>0</v>
      </c>
      <c r="L130" s="81">
        <f>K130/K325*100</f>
        <v>0</v>
      </c>
      <c r="M130" s="81" t="e">
        <f>K130/J130*100</f>
        <v>#DIV/0!</v>
      </c>
      <c r="N130" s="80"/>
    </row>
    <row r="131" spans="1:14" s="4" customFormat="1" ht="12.75">
      <c r="A131" s="25" t="s">
        <v>372</v>
      </c>
      <c r="B131" s="31" t="s">
        <v>373</v>
      </c>
      <c r="C131" s="31" t="s">
        <v>73</v>
      </c>
      <c r="D131" s="31" t="s">
        <v>58</v>
      </c>
      <c r="E131" s="32">
        <v>0</v>
      </c>
      <c r="F131" s="90">
        <v>0</v>
      </c>
      <c r="G131" s="32"/>
      <c r="H131" s="85"/>
      <c r="I131" s="14"/>
      <c r="J131" s="32">
        <v>0</v>
      </c>
      <c r="K131" s="90">
        <v>0</v>
      </c>
      <c r="L131" s="32"/>
      <c r="M131" s="85"/>
      <c r="N131" s="32"/>
    </row>
    <row r="132" spans="1:14" s="4" customFormat="1" ht="12.75" hidden="1">
      <c r="A132" s="17" t="s">
        <v>229</v>
      </c>
      <c r="B132" s="31" t="s">
        <v>128</v>
      </c>
      <c r="C132" s="31" t="s">
        <v>230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4" ref="H132:H137">F132/E132*100</f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aca="true" t="shared" si="5" ref="M132:M137">K132/J132*100</f>
        <v>0</v>
      </c>
      <c r="N132" s="32"/>
    </row>
    <row r="133" spans="1:14" s="4" customFormat="1" ht="25.5" hidden="1">
      <c r="A133" s="17" t="s">
        <v>169</v>
      </c>
      <c r="B133" s="31" t="s">
        <v>128</v>
      </c>
      <c r="C133" s="31" t="s">
        <v>231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166</v>
      </c>
      <c r="B134" s="31" t="s">
        <v>128</v>
      </c>
      <c r="C134" s="31" t="s">
        <v>231</v>
      </c>
      <c r="D134" s="31" t="s">
        <v>167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224</v>
      </c>
      <c r="B135" s="31" t="s">
        <v>128</v>
      </c>
      <c r="C135" s="31" t="s">
        <v>232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169</v>
      </c>
      <c r="B136" s="31" t="s">
        <v>128</v>
      </c>
      <c r="C136" s="31" t="s">
        <v>232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356</v>
      </c>
      <c r="B137" s="31" t="s">
        <v>128</v>
      </c>
      <c r="C137" s="31" t="s">
        <v>232</v>
      </c>
      <c r="D137" s="31" t="s">
        <v>144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118</v>
      </c>
      <c r="B138" s="31" t="s">
        <v>168</v>
      </c>
      <c r="C138" s="31" t="s">
        <v>73</v>
      </c>
      <c r="D138" s="31" t="s">
        <v>58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28</v>
      </c>
      <c r="B139" s="31" t="s">
        <v>168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99"/>
      <c r="K139" s="99"/>
      <c r="L139" s="46"/>
      <c r="M139" s="32"/>
      <c r="N139" s="32"/>
    </row>
    <row r="140" spans="1:14" s="4" customFormat="1" ht="25.5" hidden="1">
      <c r="A140" s="16" t="s">
        <v>138</v>
      </c>
      <c r="B140" s="31" t="s">
        <v>168</v>
      </c>
      <c r="C140" s="31" t="s">
        <v>29</v>
      </c>
      <c r="D140" s="31" t="s">
        <v>139</v>
      </c>
      <c r="E140" s="46">
        <f>5184.1+1452.9</f>
        <v>6637</v>
      </c>
      <c r="F140" s="46"/>
      <c r="G140" s="46">
        <v>6637</v>
      </c>
      <c r="H140" s="75"/>
      <c r="I140" s="52"/>
      <c r="J140" s="99"/>
      <c r="K140" s="99"/>
      <c r="L140" s="46"/>
      <c r="M140" s="32"/>
      <c r="N140" s="32"/>
    </row>
    <row r="141" spans="1:14" s="4" customFormat="1" ht="25.5" hidden="1">
      <c r="A141" s="17" t="s">
        <v>310</v>
      </c>
      <c r="B141" s="31" t="s">
        <v>168</v>
      </c>
      <c r="C141" s="31" t="s">
        <v>311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138</v>
      </c>
      <c r="B142" s="31" t="s">
        <v>168</v>
      </c>
      <c r="C142" s="31" t="s">
        <v>311</v>
      </c>
      <c r="D142" s="31" t="s">
        <v>139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271</v>
      </c>
      <c r="B143" s="31" t="s">
        <v>168</v>
      </c>
      <c r="C143" s="31" t="s">
        <v>272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138</v>
      </c>
      <c r="B144" s="31" t="s">
        <v>168</v>
      </c>
      <c r="C144" s="31" t="s">
        <v>272</v>
      </c>
      <c r="D144" s="31" t="s">
        <v>139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168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168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356</v>
      </c>
      <c r="B147" s="31" t="s">
        <v>168</v>
      </c>
      <c r="C147" s="31" t="s">
        <v>39</v>
      </c>
      <c r="D147" s="31" t="s">
        <v>144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209</v>
      </c>
      <c r="B148" s="31" t="s">
        <v>168</v>
      </c>
      <c r="C148" s="31" t="s">
        <v>210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284</v>
      </c>
      <c r="B149" s="31" t="s">
        <v>168</v>
      </c>
      <c r="C149" s="31" t="s">
        <v>285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138</v>
      </c>
      <c r="B150" s="31" t="s">
        <v>168</v>
      </c>
      <c r="C150" s="31" t="s">
        <v>285</v>
      </c>
      <c r="D150" s="31" t="s">
        <v>139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35024.1</v>
      </c>
      <c r="F151" s="92">
        <f>F154+F153+F152+F175</f>
        <v>15837.6</v>
      </c>
      <c r="G151" s="82">
        <f>F151/F325*100</f>
        <v>35.79919575227</v>
      </c>
      <c r="H151" s="80">
        <f>F151/E151*100</f>
        <v>45.21914910019101</v>
      </c>
      <c r="I151" s="36"/>
      <c r="J151" s="92">
        <f>J154+J153+J152+J175</f>
        <v>35486</v>
      </c>
      <c r="K151" s="92">
        <f>K154+K153+K152+K175</f>
        <v>17690.5</v>
      </c>
      <c r="L151" s="82">
        <f>K151/K325*100</f>
        <v>40.530292616317965</v>
      </c>
      <c r="M151" s="82">
        <f>K151/J151*100</f>
        <v>49.85205433128558</v>
      </c>
      <c r="N151" s="80">
        <f>F151/K151*100</f>
        <v>89.5260167886719</v>
      </c>
    </row>
    <row r="152" spans="1:14" s="4" customFormat="1" ht="12.75">
      <c r="A152" s="25" t="s">
        <v>364</v>
      </c>
      <c r="B152" s="31" t="s">
        <v>365</v>
      </c>
      <c r="C152" s="31" t="s">
        <v>73</v>
      </c>
      <c r="D152" s="31" t="s">
        <v>58</v>
      </c>
      <c r="E152" s="32">
        <v>0</v>
      </c>
      <c r="F152" s="90">
        <v>0</v>
      </c>
      <c r="G152" s="82"/>
      <c r="H152" s="80"/>
      <c r="I152" s="36"/>
      <c r="J152" s="32">
        <v>0</v>
      </c>
      <c r="K152" s="90">
        <v>0</v>
      </c>
      <c r="L152" s="82"/>
      <c r="M152" s="80"/>
      <c r="N152" s="84"/>
    </row>
    <row r="153" spans="1:14" s="4" customFormat="1" ht="12.75">
      <c r="A153" s="25" t="s">
        <v>366</v>
      </c>
      <c r="B153" s="31" t="s">
        <v>367</v>
      </c>
      <c r="C153" s="31" t="s">
        <v>73</v>
      </c>
      <c r="D153" s="31" t="s">
        <v>58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32899.1</v>
      </c>
      <c r="F154" s="32">
        <v>15743.5</v>
      </c>
      <c r="G154" s="32"/>
      <c r="H154" s="13"/>
      <c r="I154" s="14"/>
      <c r="J154" s="90">
        <v>34719</v>
      </c>
      <c r="K154" s="32">
        <v>17383.5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138</v>
      </c>
      <c r="B157" s="31" t="s">
        <v>15</v>
      </c>
      <c r="C157" s="31" t="s">
        <v>48</v>
      </c>
      <c r="D157" s="31" t="s">
        <v>139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138</v>
      </c>
      <c r="B159" s="31" t="s">
        <v>15</v>
      </c>
      <c r="C159" s="31" t="s">
        <v>18</v>
      </c>
      <c r="D159" s="31" t="s">
        <v>139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51" hidden="1">
      <c r="A160" s="25" t="s">
        <v>136</v>
      </c>
      <c r="B160" s="31" t="s">
        <v>170</v>
      </c>
      <c r="C160" s="31" t="s">
        <v>137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>
        <f>J161</f>
        <v>5298</v>
      </c>
      <c r="K160" s="32">
        <f>K161</f>
        <v>5298</v>
      </c>
      <c r="L160" s="32">
        <f>L161</f>
        <v>3588.8999999999996</v>
      </c>
      <c r="M160" s="72"/>
      <c r="N160" s="32"/>
    </row>
    <row r="161" spans="1:14" s="4" customFormat="1" ht="12.75" hidden="1">
      <c r="A161" s="17" t="s">
        <v>89</v>
      </c>
      <c r="B161" s="31" t="s">
        <v>170</v>
      </c>
      <c r="C161" s="31" t="s">
        <v>140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>
        <f>J162+J164+J166+J168+J170</f>
        <v>5298</v>
      </c>
      <c r="K161" s="32">
        <f>K162+K164+K166+K168+K170</f>
        <v>5298</v>
      </c>
      <c r="L161" s="32">
        <f>L162+L164+L166+L168+L170</f>
        <v>3588.8999999999996</v>
      </c>
      <c r="M161" s="72"/>
      <c r="N161" s="32"/>
    </row>
    <row r="162" spans="1:14" s="4" customFormat="1" ht="25.5" hidden="1">
      <c r="A162" s="22" t="s">
        <v>331</v>
      </c>
      <c r="B162" s="31" t="s">
        <v>170</v>
      </c>
      <c r="C162" s="31" t="s">
        <v>235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>
        <f>J163</f>
        <v>45</v>
      </c>
      <c r="K162" s="32">
        <f>K163</f>
        <v>45</v>
      </c>
      <c r="L162" s="32">
        <f>L163</f>
        <v>20.3</v>
      </c>
      <c r="M162" s="72"/>
      <c r="N162" s="32"/>
    </row>
    <row r="163" spans="1:14" s="4" customFormat="1" ht="25.5" hidden="1">
      <c r="A163" s="17" t="s">
        <v>138</v>
      </c>
      <c r="B163" s="31" t="s">
        <v>170</v>
      </c>
      <c r="C163" s="31" t="s">
        <v>235</v>
      </c>
      <c r="D163" s="31" t="s">
        <v>139</v>
      </c>
      <c r="E163" s="32">
        <v>45</v>
      </c>
      <c r="F163" s="32">
        <v>45</v>
      </c>
      <c r="G163" s="32">
        <v>20.3</v>
      </c>
      <c r="H163" s="72"/>
      <c r="I163" s="14"/>
      <c r="J163" s="32">
        <v>45</v>
      </c>
      <c r="K163" s="32">
        <v>45</v>
      </c>
      <c r="L163" s="32">
        <v>20.3</v>
      </c>
      <c r="M163" s="72"/>
      <c r="N163" s="32"/>
    </row>
    <row r="164" spans="1:14" s="4" customFormat="1" ht="25.5" hidden="1">
      <c r="A164" s="22" t="s">
        <v>328</v>
      </c>
      <c r="B164" s="31" t="s">
        <v>170</v>
      </c>
      <c r="C164" s="31" t="s">
        <v>236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>
        <f>J165</f>
        <v>18</v>
      </c>
      <c r="K164" s="32">
        <f>K165</f>
        <v>18</v>
      </c>
      <c r="L164" s="32">
        <f>L165</f>
        <v>13.8</v>
      </c>
      <c r="M164" s="72"/>
      <c r="N164" s="32"/>
    </row>
    <row r="165" spans="1:14" s="4" customFormat="1" ht="25.5" hidden="1">
      <c r="A165" s="17" t="s">
        <v>138</v>
      </c>
      <c r="B165" s="31" t="s">
        <v>170</v>
      </c>
      <c r="C165" s="31" t="s">
        <v>236</v>
      </c>
      <c r="D165" s="31" t="s">
        <v>139</v>
      </c>
      <c r="E165" s="32">
        <v>18</v>
      </c>
      <c r="F165" s="32">
        <v>18</v>
      </c>
      <c r="G165" s="32">
        <v>13.8</v>
      </c>
      <c r="H165" s="72"/>
      <c r="I165" s="14"/>
      <c r="J165" s="32">
        <v>18</v>
      </c>
      <c r="K165" s="32">
        <v>18</v>
      </c>
      <c r="L165" s="32">
        <v>13.8</v>
      </c>
      <c r="M165" s="72"/>
      <c r="N165" s="32"/>
    </row>
    <row r="166" spans="1:14" s="4" customFormat="1" ht="38.25" hidden="1">
      <c r="A166" s="22" t="s">
        <v>329</v>
      </c>
      <c r="B166" s="31" t="s">
        <v>170</v>
      </c>
      <c r="C166" s="31" t="s">
        <v>237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>
        <f>J167</f>
        <v>0.3</v>
      </c>
      <c r="K166" s="32">
        <f>K167</f>
        <v>0.3</v>
      </c>
      <c r="L166" s="32">
        <f>L167</f>
        <v>0.1</v>
      </c>
      <c r="M166" s="72"/>
      <c r="N166" s="32"/>
    </row>
    <row r="167" spans="1:14" s="4" customFormat="1" ht="25.5" hidden="1">
      <c r="A167" s="17" t="s">
        <v>138</v>
      </c>
      <c r="B167" s="31" t="s">
        <v>170</v>
      </c>
      <c r="C167" s="31" t="s">
        <v>237</v>
      </c>
      <c r="D167" s="31" t="s">
        <v>139</v>
      </c>
      <c r="E167" s="32">
        <v>0.3</v>
      </c>
      <c r="F167" s="32">
        <v>0.3</v>
      </c>
      <c r="G167" s="32">
        <v>0.1</v>
      </c>
      <c r="H167" s="72"/>
      <c r="I167" s="14"/>
      <c r="J167" s="32">
        <v>0.3</v>
      </c>
      <c r="K167" s="32">
        <v>0.3</v>
      </c>
      <c r="L167" s="32">
        <v>0.1</v>
      </c>
      <c r="M167" s="72"/>
      <c r="N167" s="32"/>
    </row>
    <row r="168" spans="1:14" s="4" customFormat="1" ht="38.25" hidden="1">
      <c r="A168" s="22" t="s">
        <v>330</v>
      </c>
      <c r="B168" s="31" t="s">
        <v>170</v>
      </c>
      <c r="C168" s="31" t="s">
        <v>234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>
        <f>J169</f>
        <v>20</v>
      </c>
      <c r="K168" s="32">
        <f>K169</f>
        <v>20</v>
      </c>
      <c r="L168" s="32">
        <f>L169</f>
        <v>5.5</v>
      </c>
      <c r="M168" s="72"/>
      <c r="N168" s="32"/>
    </row>
    <row r="169" spans="1:14" s="4" customFormat="1" ht="25.5" hidden="1">
      <c r="A169" s="17" t="s">
        <v>138</v>
      </c>
      <c r="B169" s="31" t="s">
        <v>170</v>
      </c>
      <c r="C169" s="31" t="s">
        <v>234</v>
      </c>
      <c r="D169" s="31" t="s">
        <v>139</v>
      </c>
      <c r="E169" s="32">
        <v>20</v>
      </c>
      <c r="F169" s="32">
        <v>20</v>
      </c>
      <c r="G169" s="32">
        <v>5.5</v>
      </c>
      <c r="H169" s="72"/>
      <c r="I169" s="14"/>
      <c r="J169" s="32">
        <v>20</v>
      </c>
      <c r="K169" s="32">
        <v>20</v>
      </c>
      <c r="L169" s="32">
        <v>5.5</v>
      </c>
      <c r="M169" s="72"/>
      <c r="N169" s="32"/>
    </row>
    <row r="170" spans="1:14" s="4" customFormat="1" ht="25.5" hidden="1">
      <c r="A170" s="22" t="s">
        <v>325</v>
      </c>
      <c r="B170" s="31" t="s">
        <v>170</v>
      </c>
      <c r="C170" s="31" t="s">
        <v>238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>
        <f>J171</f>
        <v>5214.7</v>
      </c>
      <c r="K170" s="32">
        <f>K171</f>
        <v>5214.7</v>
      </c>
      <c r="L170" s="32">
        <f>L171</f>
        <v>3549.2</v>
      </c>
      <c r="M170" s="72"/>
      <c r="N170" s="32"/>
    </row>
    <row r="171" spans="1:14" s="4" customFormat="1" ht="25.5" hidden="1">
      <c r="A171" s="17" t="s">
        <v>138</v>
      </c>
      <c r="B171" s="31" t="s">
        <v>170</v>
      </c>
      <c r="C171" s="31" t="s">
        <v>238</v>
      </c>
      <c r="D171" s="31" t="s">
        <v>139</v>
      </c>
      <c r="E171" s="32">
        <v>5214.7</v>
      </c>
      <c r="F171" s="32">
        <v>5214.7</v>
      </c>
      <c r="G171" s="32">
        <v>3549.2</v>
      </c>
      <c r="H171" s="72"/>
      <c r="I171" s="14"/>
      <c r="J171" s="32">
        <v>5214.7</v>
      </c>
      <c r="K171" s="32">
        <v>5214.7</v>
      </c>
      <c r="L171" s="32">
        <v>3549.2</v>
      </c>
      <c r="M171" s="72"/>
      <c r="N171" s="32"/>
    </row>
    <row r="172" spans="1:14" s="4" customFormat="1" ht="12.75" hidden="1">
      <c r="A172" s="49" t="s">
        <v>209</v>
      </c>
      <c r="B172" s="12" t="s">
        <v>175</v>
      </c>
      <c r="C172" s="12" t="s">
        <v>210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13">
        <f>J173</f>
        <v>5307</v>
      </c>
      <c r="K172" s="13"/>
      <c r="L172" s="13">
        <f>L173</f>
        <v>1292.1</v>
      </c>
      <c r="M172" s="69"/>
      <c r="N172" s="13"/>
    </row>
    <row r="173" spans="1:14" s="4" customFormat="1" ht="51" hidden="1">
      <c r="A173" s="49" t="s">
        <v>300</v>
      </c>
      <c r="B173" s="12" t="s">
        <v>175</v>
      </c>
      <c r="C173" s="12" t="s">
        <v>301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12.75" hidden="1">
      <c r="A174" s="49" t="s">
        <v>92</v>
      </c>
      <c r="B174" s="12" t="s">
        <v>175</v>
      </c>
      <c r="C174" s="12" t="s">
        <v>301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13">
        <v>5307</v>
      </c>
      <c r="K174" s="13"/>
      <c r="L174" s="13">
        <v>1292.1</v>
      </c>
      <c r="M174" s="69"/>
      <c r="N174" s="13"/>
    </row>
    <row r="175" spans="1:14" s="4" customFormat="1" ht="25.5">
      <c r="A175" s="101" t="s">
        <v>385</v>
      </c>
      <c r="B175" s="12" t="s">
        <v>170</v>
      </c>
      <c r="C175" s="12" t="s">
        <v>73</v>
      </c>
      <c r="D175" s="12" t="s">
        <v>58</v>
      </c>
      <c r="E175" s="13">
        <v>2125</v>
      </c>
      <c r="F175" s="13">
        <v>94.1</v>
      </c>
      <c r="G175" s="13"/>
      <c r="H175" s="69"/>
      <c r="I175" s="14"/>
      <c r="J175" s="13">
        <v>767</v>
      </c>
      <c r="K175" s="13">
        <v>307</v>
      </c>
      <c r="L175" s="13"/>
      <c r="M175" s="69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441.2</v>
      </c>
      <c r="F176" s="35">
        <f>F177</f>
        <v>14.1</v>
      </c>
      <c r="G176" s="81">
        <f>F176/F325*100</f>
        <v>0.031871537360901085</v>
      </c>
      <c r="H176" s="80">
        <f>F176/E176*100</f>
        <v>3.1958295557570264</v>
      </c>
      <c r="I176" s="36"/>
      <c r="J176" s="93">
        <f>J177</f>
        <v>783</v>
      </c>
      <c r="K176" s="93">
        <f>K177</f>
        <v>0</v>
      </c>
      <c r="L176" s="81">
        <f>K176/K325*100</f>
        <v>0</v>
      </c>
      <c r="M176" s="81">
        <f>K176/J176*100</f>
        <v>0</v>
      </c>
      <c r="N176" s="80"/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441.2</v>
      </c>
      <c r="F177" s="13">
        <v>14.1</v>
      </c>
      <c r="G177" s="13"/>
      <c r="H177" s="85">
        <f aca="true" t="shared" si="8" ref="H177:H199">F177/E177*100</f>
        <v>3.1958295557570264</v>
      </c>
      <c r="I177" s="14"/>
      <c r="J177" s="13">
        <v>783</v>
      </c>
      <c r="K177" s="13">
        <v>0</v>
      </c>
      <c r="L177" s="13"/>
      <c r="M177" s="85">
        <f>K177/J177*100</f>
        <v>0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9"/>
      <c r="K178" s="89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133</v>
      </c>
      <c r="B179" s="12" t="s">
        <v>62</v>
      </c>
      <c r="C179" s="12" t="s">
        <v>189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165</v>
      </c>
      <c r="B180" s="12" t="s">
        <v>62</v>
      </c>
      <c r="C180" s="12" t="s">
        <v>189</v>
      </c>
      <c r="D180" s="12" t="s">
        <v>164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273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165</v>
      </c>
      <c r="B182" s="12" t="s">
        <v>62</v>
      </c>
      <c r="C182" s="12" t="s">
        <v>273</v>
      </c>
      <c r="D182" s="12" t="s">
        <v>164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332</v>
      </c>
      <c r="B183" s="12" t="s">
        <v>62</v>
      </c>
      <c r="C183" s="12" t="s">
        <v>274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165</v>
      </c>
      <c r="B184" s="12" t="s">
        <v>62</v>
      </c>
      <c r="C184" s="12" t="s">
        <v>274</v>
      </c>
      <c r="D184" s="12" t="s">
        <v>164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333</v>
      </c>
      <c r="B185" s="12" t="s">
        <v>62</v>
      </c>
      <c r="C185" s="12" t="s">
        <v>275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165</v>
      </c>
      <c r="B186" s="12" t="s">
        <v>62</v>
      </c>
      <c r="C186" s="12" t="s">
        <v>275</v>
      </c>
      <c r="D186" s="12" t="s">
        <v>164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334</v>
      </c>
      <c r="B187" s="12" t="s">
        <v>62</v>
      </c>
      <c r="C187" s="12" t="s">
        <v>276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165</v>
      </c>
      <c r="B188" s="12" t="s">
        <v>62</v>
      </c>
      <c r="C188" s="12" t="s">
        <v>276</v>
      </c>
      <c r="D188" s="12" t="s">
        <v>164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241</v>
      </c>
      <c r="B189" s="12" t="s">
        <v>62</v>
      </c>
      <c r="C189" s="12" t="s">
        <v>277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165</v>
      </c>
      <c r="B190" s="12" t="s">
        <v>62</v>
      </c>
      <c r="C190" s="12" t="s">
        <v>277</v>
      </c>
      <c r="D190" s="12" t="s">
        <v>164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165</v>
      </c>
      <c r="B193" s="12" t="s">
        <v>62</v>
      </c>
      <c r="C193" s="12" t="s">
        <v>25</v>
      </c>
      <c r="D193" s="12" t="s">
        <v>164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209</v>
      </c>
      <c r="B194" s="12" t="s">
        <v>62</v>
      </c>
      <c r="C194" s="12" t="s">
        <v>210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9"/>
      <c r="K194" s="89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288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5"/>
      <c r="K195" s="95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291</v>
      </c>
      <c r="B196" s="24" t="s">
        <v>62</v>
      </c>
      <c r="C196" s="24" t="s">
        <v>292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5"/>
      <c r="K196" s="95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165</v>
      </c>
      <c r="B197" s="24" t="s">
        <v>62</v>
      </c>
      <c r="C197" s="24" t="s">
        <v>292</v>
      </c>
      <c r="D197" s="24" t="s">
        <v>164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5"/>
      <c r="K197" s="95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286</v>
      </c>
      <c r="B198" s="24" t="s">
        <v>62</v>
      </c>
      <c r="C198" s="24" t="s">
        <v>287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5"/>
      <c r="K198" s="95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165</v>
      </c>
      <c r="B199" s="24" t="s">
        <v>62</v>
      </c>
      <c r="C199" s="24" t="s">
        <v>287</v>
      </c>
      <c r="D199" s="24" t="s">
        <v>164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5"/>
      <c r="K199" s="95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190</v>
      </c>
      <c r="B200" s="12" t="s">
        <v>96</v>
      </c>
      <c r="C200" s="12" t="s">
        <v>191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6.5" hidden="1">
      <c r="A201" s="58" t="s">
        <v>200</v>
      </c>
      <c r="B201" s="12" t="s">
        <v>96</v>
      </c>
      <c r="C201" s="12" t="s">
        <v>192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193</v>
      </c>
      <c r="B202" s="12" t="s">
        <v>96</v>
      </c>
      <c r="C202" s="12" t="s">
        <v>192</v>
      </c>
      <c r="D202" s="12" t="s">
        <v>194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184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335</v>
      </c>
      <c r="B205" s="31" t="s">
        <v>96</v>
      </c>
      <c r="C205" s="31" t="s">
        <v>247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247</v>
      </c>
      <c r="D206" s="31" t="s">
        <v>164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6.5" hidden="1">
      <c r="A207" s="22" t="s">
        <v>336</v>
      </c>
      <c r="B207" s="31" t="s">
        <v>96</v>
      </c>
      <c r="C207" s="31" t="s">
        <v>246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246</v>
      </c>
      <c r="D208" s="31" t="s">
        <v>164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337</v>
      </c>
      <c r="B209" s="31" t="s">
        <v>96</v>
      </c>
      <c r="C209" s="31" t="s">
        <v>245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165</v>
      </c>
      <c r="B210" s="31" t="s">
        <v>96</v>
      </c>
      <c r="C210" s="31" t="s">
        <v>245</v>
      </c>
      <c r="D210" s="31" t="s">
        <v>164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89.25" hidden="1">
      <c r="A211" s="22" t="s">
        <v>338</v>
      </c>
      <c r="B211" s="31" t="s">
        <v>96</v>
      </c>
      <c r="C211" s="31" t="s">
        <v>244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165</v>
      </c>
      <c r="B212" s="31" t="s">
        <v>96</v>
      </c>
      <c r="C212" s="31" t="s">
        <v>244</v>
      </c>
      <c r="D212" s="31" t="s">
        <v>164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5.5" hidden="1">
      <c r="A213" s="17" t="s">
        <v>353</v>
      </c>
      <c r="B213" s="31" t="s">
        <v>96</v>
      </c>
      <c r="C213" s="31" t="s">
        <v>243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165</v>
      </c>
      <c r="B214" s="31" t="s">
        <v>96</v>
      </c>
      <c r="C214" s="31" t="s">
        <v>243</v>
      </c>
      <c r="D214" s="31" t="s">
        <v>164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89.25" hidden="1">
      <c r="A215" s="17" t="s">
        <v>315</v>
      </c>
      <c r="B215" s="31" t="s">
        <v>96</v>
      </c>
      <c r="C215" s="31" t="s">
        <v>242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165</v>
      </c>
      <c r="B216" s="31" t="s">
        <v>96</v>
      </c>
      <c r="C216" s="31" t="s">
        <v>242</v>
      </c>
      <c r="D216" s="31" t="s">
        <v>164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209</v>
      </c>
      <c r="B217" s="31" t="s">
        <v>96</v>
      </c>
      <c r="C217" s="31" t="s">
        <v>210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1" hidden="1">
      <c r="A218" s="17" t="s">
        <v>288</v>
      </c>
      <c r="B218" s="31" t="s">
        <v>96</v>
      </c>
      <c r="C218" s="31" t="s">
        <v>290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293</v>
      </c>
      <c r="B219" s="31" t="s">
        <v>96</v>
      </c>
      <c r="C219" s="31" t="s">
        <v>295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165</v>
      </c>
      <c r="B220" s="31" t="s">
        <v>96</v>
      </c>
      <c r="C220" s="31" t="s">
        <v>295</v>
      </c>
      <c r="D220" s="31" t="s">
        <v>164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5.5" hidden="1">
      <c r="A221" s="17" t="s">
        <v>294</v>
      </c>
      <c r="B221" s="31" t="s">
        <v>96</v>
      </c>
      <c r="C221" s="31" t="s">
        <v>296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165</v>
      </c>
      <c r="B222" s="31" t="s">
        <v>96</v>
      </c>
      <c r="C222" s="31" t="s">
        <v>296</v>
      </c>
      <c r="D222" s="31" t="s">
        <v>164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5.5" hidden="1">
      <c r="A223" s="17" t="s">
        <v>289</v>
      </c>
      <c r="B223" s="31" t="s">
        <v>96</v>
      </c>
      <c r="C223" s="31" t="s">
        <v>297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165</v>
      </c>
      <c r="B224" s="31" t="s">
        <v>96</v>
      </c>
      <c r="C224" s="31" t="s">
        <v>297</v>
      </c>
      <c r="D224" s="31" t="s">
        <v>164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25.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29542.8</v>
      </c>
      <c r="F225" s="47">
        <f>F226</f>
        <v>12790</v>
      </c>
      <c r="G225" s="82">
        <f>F225/F325*100</f>
        <v>28.910422896874106</v>
      </c>
      <c r="H225" s="80">
        <f>F225/E225*100</f>
        <v>43.29312048959476</v>
      </c>
      <c r="I225" s="36"/>
      <c r="J225" s="47">
        <f>J226</f>
        <v>26610.5</v>
      </c>
      <c r="K225" s="47">
        <f>K226</f>
        <v>15468.7</v>
      </c>
      <c r="L225" s="82">
        <f>K225/K325*100</f>
        <v>35.43997837223582</v>
      </c>
      <c r="M225" s="82">
        <f>K225/J225*100</f>
        <v>58.13006144191203</v>
      </c>
      <c r="N225" s="80">
        <f>F225/K225*100</f>
        <v>82.68309554131892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29542.8</v>
      </c>
      <c r="F226" s="90">
        <v>12790</v>
      </c>
      <c r="G226" s="32"/>
      <c r="H226" s="85">
        <f aca="true" t="shared" si="11" ref="H226:H271">F226/E226*100</f>
        <v>43.29312048959476</v>
      </c>
      <c r="I226" s="14"/>
      <c r="J226" s="32">
        <v>26610.5</v>
      </c>
      <c r="K226" s="90">
        <v>15468.7</v>
      </c>
      <c r="L226" s="32"/>
      <c r="M226" s="85">
        <f>K226/J226*100</f>
        <v>58.13006144191203</v>
      </c>
      <c r="N226" s="32"/>
    </row>
    <row r="227" spans="1:14" s="4" customFormat="1" ht="25.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9"/>
      <c r="K227" s="89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102</v>
      </c>
      <c r="C228" s="37" t="s">
        <v>177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6"/>
      <c r="K228" s="96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176</v>
      </c>
      <c r="B229" s="37" t="s">
        <v>102</v>
      </c>
      <c r="C229" s="37" t="s">
        <v>178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6"/>
      <c r="K229" s="96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165</v>
      </c>
      <c r="B230" s="37" t="s">
        <v>102</v>
      </c>
      <c r="C230" s="37" t="s">
        <v>178</v>
      </c>
      <c r="D230" s="37" t="s">
        <v>164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6"/>
      <c r="K230" s="96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339</v>
      </c>
      <c r="B231" s="37" t="s">
        <v>102</v>
      </c>
      <c r="C231" s="37" t="s">
        <v>251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6"/>
      <c r="K231" s="96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165</v>
      </c>
      <c r="B232" s="37" t="s">
        <v>102</v>
      </c>
      <c r="C232" s="37" t="s">
        <v>251</v>
      </c>
      <c r="D232" s="37" t="s">
        <v>164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6"/>
      <c r="K232" s="96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340</v>
      </c>
      <c r="B233" s="37" t="s">
        <v>102</v>
      </c>
      <c r="C233" s="37" t="s">
        <v>250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97"/>
      <c r="K233" s="97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165</v>
      </c>
      <c r="B234" s="37" t="s">
        <v>102</v>
      </c>
      <c r="C234" s="37" t="s">
        <v>250</v>
      </c>
      <c r="D234" s="37" t="s">
        <v>164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97"/>
      <c r="K234" s="97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341</v>
      </c>
      <c r="B235" s="37" t="s">
        <v>102</v>
      </c>
      <c r="C235" s="37" t="s">
        <v>249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6"/>
      <c r="K235" s="96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165</v>
      </c>
      <c r="B236" s="37" t="s">
        <v>102</v>
      </c>
      <c r="C236" s="37" t="s">
        <v>249</v>
      </c>
      <c r="D236" s="37" t="s">
        <v>164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6"/>
      <c r="K236" s="96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342</v>
      </c>
      <c r="B237" s="37" t="s">
        <v>102</v>
      </c>
      <c r="C237" s="37" t="s">
        <v>248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6"/>
      <c r="K237" s="96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165</v>
      </c>
      <c r="B238" s="37" t="s">
        <v>102</v>
      </c>
      <c r="C238" s="37" t="s">
        <v>248</v>
      </c>
      <c r="D238" s="37" t="s">
        <v>164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6"/>
      <c r="K238" s="96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179</v>
      </c>
      <c r="B239" s="37" t="s">
        <v>102</v>
      </c>
      <c r="C239" s="60" t="s">
        <v>350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6"/>
      <c r="K239" s="96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165</v>
      </c>
      <c r="B240" s="37" t="s">
        <v>102</v>
      </c>
      <c r="C240" s="60" t="s">
        <v>350</v>
      </c>
      <c r="D240" s="37" t="s">
        <v>164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6"/>
      <c r="K240" s="96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9"/>
      <c r="K241" s="89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102</v>
      </c>
      <c r="C242" s="20" t="s">
        <v>180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181</v>
      </c>
      <c r="B243" s="20" t="s">
        <v>102</v>
      </c>
      <c r="C243" s="20" t="s">
        <v>182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165</v>
      </c>
      <c r="B244" s="20" t="s">
        <v>102</v>
      </c>
      <c r="C244" s="20" t="s">
        <v>182</v>
      </c>
      <c r="D244" s="20" t="s">
        <v>164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343</v>
      </c>
      <c r="B245" s="20" t="s">
        <v>102</v>
      </c>
      <c r="C245" s="20" t="s">
        <v>255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165</v>
      </c>
      <c r="B246" s="20" t="s">
        <v>102</v>
      </c>
      <c r="C246" s="20" t="s">
        <v>255</v>
      </c>
      <c r="D246" s="20" t="s">
        <v>164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344</v>
      </c>
      <c r="B247" s="20" t="s">
        <v>102</v>
      </c>
      <c r="C247" s="20" t="s">
        <v>254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165</v>
      </c>
      <c r="B248" s="20" t="s">
        <v>102</v>
      </c>
      <c r="C248" s="20" t="s">
        <v>254</v>
      </c>
      <c r="D248" s="20" t="s">
        <v>164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345</v>
      </c>
      <c r="B249" s="20" t="s">
        <v>102</v>
      </c>
      <c r="C249" s="20" t="s">
        <v>253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165</v>
      </c>
      <c r="B250" s="20" t="s">
        <v>102</v>
      </c>
      <c r="C250" s="20" t="s">
        <v>253</v>
      </c>
      <c r="D250" s="20" t="s">
        <v>164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346</v>
      </c>
      <c r="B251" s="20" t="s">
        <v>102</v>
      </c>
      <c r="C251" s="20" t="s">
        <v>252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165</v>
      </c>
      <c r="B252" s="20" t="s">
        <v>102</v>
      </c>
      <c r="C252" s="20" t="s">
        <v>252</v>
      </c>
      <c r="D252" s="20" t="s">
        <v>164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183</v>
      </c>
      <c r="B253" s="20" t="s">
        <v>102</v>
      </c>
      <c r="C253" s="50" t="s">
        <v>349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165</v>
      </c>
      <c r="B254" s="20" t="s">
        <v>102</v>
      </c>
      <c r="C254" s="50" t="s">
        <v>349</v>
      </c>
      <c r="D254" s="20" t="s">
        <v>164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165</v>
      </c>
      <c r="B257" s="20" t="s">
        <v>102</v>
      </c>
      <c r="C257" s="50" t="s">
        <v>27</v>
      </c>
      <c r="D257" s="20" t="s">
        <v>164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143</v>
      </c>
      <c r="B259" s="20" t="s">
        <v>102</v>
      </c>
      <c r="C259" s="50" t="s">
        <v>21</v>
      </c>
      <c r="D259" s="20" t="s">
        <v>144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90"/>
      <c r="K259" s="90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209</v>
      </c>
      <c r="B260" s="31" t="s">
        <v>102</v>
      </c>
      <c r="C260" s="31" t="s">
        <v>210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4"/>
      <c r="K260" s="94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102</v>
      </c>
      <c r="C261" s="31" t="s">
        <v>279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4"/>
      <c r="K261" s="94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280</v>
      </c>
      <c r="B262" s="31" t="s">
        <v>102</v>
      </c>
      <c r="C262" s="31" t="s">
        <v>282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4"/>
      <c r="K262" s="94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165</v>
      </c>
      <c r="B263" s="31" t="s">
        <v>102</v>
      </c>
      <c r="C263" s="31" t="s">
        <v>282</v>
      </c>
      <c r="D263" s="20" t="s">
        <v>164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4"/>
      <c r="K263" s="94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281</v>
      </c>
      <c r="B264" s="31" t="s">
        <v>102</v>
      </c>
      <c r="C264" s="31" t="s">
        <v>283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4"/>
      <c r="K264" s="94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165</v>
      </c>
      <c r="B265" s="31" t="s">
        <v>102</v>
      </c>
      <c r="C265" s="31" t="s">
        <v>283</v>
      </c>
      <c r="D265" s="20" t="s">
        <v>164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4"/>
      <c r="K265" s="94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213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316</v>
      </c>
      <c r="B267" s="20" t="s">
        <v>106</v>
      </c>
      <c r="C267" s="20" t="s">
        <v>214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166</v>
      </c>
      <c r="B268" s="20" t="s">
        <v>106</v>
      </c>
      <c r="C268" s="20" t="s">
        <v>214</v>
      </c>
      <c r="D268" s="20" t="s">
        <v>167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201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108</v>
      </c>
      <c r="B270" s="20" t="s">
        <v>109</v>
      </c>
      <c r="C270" s="20" t="s">
        <v>211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166</v>
      </c>
      <c r="B271" s="20" t="s">
        <v>109</v>
      </c>
      <c r="C271" s="20" t="s">
        <v>211</v>
      </c>
      <c r="D271" s="20" t="s">
        <v>167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90"/>
      <c r="K271" s="90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132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5.5" hidden="1">
      <c r="A273" s="17" t="s">
        <v>91</v>
      </c>
      <c r="B273" s="12" t="s">
        <v>132</v>
      </c>
      <c r="C273" s="12" t="s">
        <v>184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6.5" hidden="1">
      <c r="A274" s="22" t="s">
        <v>347</v>
      </c>
      <c r="B274" s="31" t="s">
        <v>132</v>
      </c>
      <c r="C274" s="31" t="s">
        <v>185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165</v>
      </c>
      <c r="B275" s="31" t="s">
        <v>132</v>
      </c>
      <c r="C275" s="31" t="s">
        <v>185</v>
      </c>
      <c r="D275" s="31" t="s">
        <v>164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89.25" hidden="1">
      <c r="A276" s="22" t="s">
        <v>338</v>
      </c>
      <c r="B276" s="31" t="s">
        <v>132</v>
      </c>
      <c r="C276" s="31" t="s">
        <v>244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165</v>
      </c>
      <c r="B277" s="31" t="s">
        <v>132</v>
      </c>
      <c r="C277" s="31" t="s">
        <v>244</v>
      </c>
      <c r="D277" s="31" t="s">
        <v>164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89.25" hidden="1">
      <c r="A278" s="17" t="s">
        <v>315</v>
      </c>
      <c r="B278" s="31" t="s">
        <v>132</v>
      </c>
      <c r="C278" s="51" t="s">
        <v>242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165</v>
      </c>
      <c r="B279" s="31" t="s">
        <v>132</v>
      </c>
      <c r="C279" s="51" t="s">
        <v>242</v>
      </c>
      <c r="D279" s="31" t="s">
        <v>164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5.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1"/>
      <c r="K280" s="91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357</v>
      </c>
      <c r="B282" s="12" t="s">
        <v>2</v>
      </c>
      <c r="C282" s="12" t="s">
        <v>358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165</v>
      </c>
      <c r="B283" s="12" t="s">
        <v>2</v>
      </c>
      <c r="C283" s="12" t="s">
        <v>358</v>
      </c>
      <c r="D283" s="12" t="s">
        <v>164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9"/>
      <c r="K283" s="89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197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9"/>
      <c r="K285" s="89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165</v>
      </c>
      <c r="B287" s="31" t="s">
        <v>2</v>
      </c>
      <c r="C287" s="31" t="s">
        <v>1</v>
      </c>
      <c r="D287" s="31" t="s">
        <v>164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90"/>
      <c r="K287" s="90"/>
      <c r="L287" s="32"/>
      <c r="M287" s="87" t="e">
        <f t="shared" si="14"/>
        <v>#DIV/0!</v>
      </c>
      <c r="N287" s="32"/>
    </row>
    <row r="288" spans="1:14" ht="51" hidden="1">
      <c r="A288" s="17" t="s">
        <v>136</v>
      </c>
      <c r="B288" s="31" t="s">
        <v>212</v>
      </c>
      <c r="C288" s="31" t="s">
        <v>137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212</v>
      </c>
      <c r="C289" s="31" t="s">
        <v>140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325</v>
      </c>
      <c r="B290" s="31" t="s">
        <v>212</v>
      </c>
      <c r="C290" s="31" t="s">
        <v>238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23" t="s">
        <v>138</v>
      </c>
      <c r="B291" s="31" t="s">
        <v>212</v>
      </c>
      <c r="C291" s="31" t="s">
        <v>238</v>
      </c>
      <c r="D291" s="31" t="s">
        <v>139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111</v>
      </c>
      <c r="B292" s="31" t="s">
        <v>212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5.5" hidden="1">
      <c r="A293" s="17" t="s">
        <v>91</v>
      </c>
      <c r="B293" s="31" t="s">
        <v>212</v>
      </c>
      <c r="C293" s="31" t="s">
        <v>195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8.25" hidden="1">
      <c r="A294" s="17" t="s">
        <v>198</v>
      </c>
      <c r="B294" s="31" t="s">
        <v>212</v>
      </c>
      <c r="C294" s="51" t="s">
        <v>348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165</v>
      </c>
      <c r="B295" s="31" t="s">
        <v>212</v>
      </c>
      <c r="C295" s="51" t="s">
        <v>348</v>
      </c>
      <c r="D295" s="31" t="s">
        <v>164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209</v>
      </c>
      <c r="B296" s="31" t="s">
        <v>212</v>
      </c>
      <c r="C296" s="51" t="s">
        <v>210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1" hidden="1">
      <c r="A297" s="17" t="s">
        <v>302</v>
      </c>
      <c r="B297" s="31" t="s">
        <v>212</v>
      </c>
      <c r="C297" s="31" t="s">
        <v>303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304</v>
      </c>
      <c r="B298" s="31" t="s">
        <v>212</v>
      </c>
      <c r="C298" s="31" t="s">
        <v>305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165</v>
      </c>
      <c r="B299" s="31" t="s">
        <v>212</v>
      </c>
      <c r="C299" s="31" t="s">
        <v>305</v>
      </c>
      <c r="D299" s="31" t="s">
        <v>164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306</v>
      </c>
      <c r="B300" s="31" t="s">
        <v>212</v>
      </c>
      <c r="C300" s="31" t="s">
        <v>307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165</v>
      </c>
      <c r="B301" s="31" t="s">
        <v>212</v>
      </c>
      <c r="C301" s="31" t="s">
        <v>307</v>
      </c>
      <c r="D301" s="31" t="s">
        <v>164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308</v>
      </c>
      <c r="B302" s="31" t="s">
        <v>212</v>
      </c>
      <c r="C302" s="31" t="s">
        <v>309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165</v>
      </c>
      <c r="B303" s="31" t="s">
        <v>212</v>
      </c>
      <c r="C303" s="31" t="s">
        <v>309</v>
      </c>
      <c r="D303" s="31" t="s">
        <v>164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735.7</v>
      </c>
      <c r="F304" s="64">
        <f>F305+F312</f>
        <v>342.8</v>
      </c>
      <c r="G304" s="83">
        <f>F304/F325*100</f>
        <v>0.7748626246324036</v>
      </c>
      <c r="H304" s="80">
        <f>F304/E304*100</f>
        <v>46.595079516107106</v>
      </c>
      <c r="I304" s="65"/>
      <c r="J304" s="100">
        <f>J305+J312</f>
        <v>684.5</v>
      </c>
      <c r="K304" s="100">
        <f>K305+K312</f>
        <v>348.3</v>
      </c>
      <c r="L304" s="83">
        <f>K304/K325*100</f>
        <v>0.7979820196299453</v>
      </c>
      <c r="M304" s="83">
        <f>K304/J304*100</f>
        <v>50.883856829802774</v>
      </c>
      <c r="N304" s="80">
        <f>F304/K304*100</f>
        <v>98.42090152167671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635.7</v>
      </c>
      <c r="F305" s="91">
        <v>317.8</v>
      </c>
      <c r="G305" s="18"/>
      <c r="H305" s="85">
        <f>F305/E305*100</f>
        <v>49.99213465471134</v>
      </c>
      <c r="I305" s="19"/>
      <c r="J305" s="18">
        <v>584.5</v>
      </c>
      <c r="K305" s="91">
        <v>323.3</v>
      </c>
      <c r="L305" s="18"/>
      <c r="M305" s="85">
        <f>K305/J305*100</f>
        <v>55.31223267750214</v>
      </c>
      <c r="N305" s="18"/>
    </row>
    <row r="306" spans="1:14" ht="25.5" hidden="1">
      <c r="A306" s="17" t="s">
        <v>186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233</v>
      </c>
      <c r="B307" s="66">
        <v>1001</v>
      </c>
      <c r="C307" s="31" t="s">
        <v>188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159</v>
      </c>
      <c r="B308" s="66">
        <v>1001</v>
      </c>
      <c r="C308" s="31" t="s">
        <v>188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138</v>
      </c>
      <c r="B311" s="12" t="s">
        <v>32</v>
      </c>
      <c r="C311" s="12" t="s">
        <v>52</v>
      </c>
      <c r="D311" s="12" t="s">
        <v>139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374</v>
      </c>
      <c r="B312" s="12" t="s">
        <v>375</v>
      </c>
      <c r="C312" s="12" t="s">
        <v>73</v>
      </c>
      <c r="D312" s="12" t="s">
        <v>58</v>
      </c>
      <c r="E312" s="13">
        <v>100</v>
      </c>
      <c r="F312" s="13">
        <v>25</v>
      </c>
      <c r="G312" s="13"/>
      <c r="H312" s="13"/>
      <c r="I312" s="14"/>
      <c r="J312" s="13">
        <v>100</v>
      </c>
      <c r="K312" s="13">
        <v>25</v>
      </c>
      <c r="L312" s="13"/>
      <c r="M312" s="13"/>
      <c r="N312" s="13"/>
    </row>
    <row r="313" spans="1:14" ht="12.75">
      <c r="A313" s="62" t="s">
        <v>227</v>
      </c>
      <c r="B313" s="34" t="s">
        <v>4</v>
      </c>
      <c r="C313" s="34" t="s">
        <v>73</v>
      </c>
      <c r="D313" s="34" t="s">
        <v>58</v>
      </c>
      <c r="E313" s="35">
        <f>E314</f>
        <v>1988</v>
      </c>
      <c r="F313" s="35">
        <f>F314</f>
        <v>64.2</v>
      </c>
      <c r="G313" s="83">
        <f>F313/F325*100</f>
        <v>0.14511721266452834</v>
      </c>
      <c r="H313" s="80">
        <f>F313/E313*100</f>
        <v>3.2293762575452716</v>
      </c>
      <c r="I313" s="14"/>
      <c r="J313" s="93">
        <f>J314</f>
        <v>329.1</v>
      </c>
      <c r="K313" s="93">
        <f>K314</f>
        <v>154.7</v>
      </c>
      <c r="L313" s="83">
        <f>K313/K325*100</f>
        <v>0.3544295677196455</v>
      </c>
      <c r="M313" s="83">
        <f>K313/J313*100</f>
        <v>47.00698875721665</v>
      </c>
      <c r="N313" s="80"/>
    </row>
    <row r="314" spans="1:14" ht="12.75">
      <c r="A314" s="27" t="s">
        <v>368</v>
      </c>
      <c r="B314" s="12" t="s">
        <v>369</v>
      </c>
      <c r="C314" s="12" t="s">
        <v>73</v>
      </c>
      <c r="D314" s="12" t="s">
        <v>58</v>
      </c>
      <c r="E314" s="13">
        <v>1988</v>
      </c>
      <c r="F314" s="13">
        <v>64.2</v>
      </c>
      <c r="G314" s="13"/>
      <c r="H314" s="85">
        <f>F314/E314*100</f>
        <v>3.2293762575452716</v>
      </c>
      <c r="I314" s="14"/>
      <c r="J314" s="13">
        <v>329.1</v>
      </c>
      <c r="K314" s="13">
        <v>154.7</v>
      </c>
      <c r="L314" s="13"/>
      <c r="M314" s="85">
        <f>K314/J314*100</f>
        <v>47.00698875721665</v>
      </c>
      <c r="N314" s="13"/>
    </row>
    <row r="315" spans="1:14" ht="12.75">
      <c r="A315" s="62" t="s">
        <v>370</v>
      </c>
      <c r="B315" s="34" t="s">
        <v>371</v>
      </c>
      <c r="C315" s="34" t="s">
        <v>73</v>
      </c>
      <c r="D315" s="34" t="s">
        <v>58</v>
      </c>
      <c r="E315" s="35">
        <f>E316</f>
        <v>530</v>
      </c>
      <c r="F315" s="35">
        <f>F316</f>
        <v>260.2</v>
      </c>
      <c r="G315" s="83">
        <f>F315/F325*100</f>
        <v>0.5881541859082597</v>
      </c>
      <c r="H315" s="80">
        <f>F315/E315*100</f>
        <v>49.094339622641506</v>
      </c>
      <c r="I315" s="14"/>
      <c r="J315" s="35">
        <f>J316</f>
        <v>530</v>
      </c>
      <c r="K315" s="35">
        <f>K316</f>
        <v>250.9</v>
      </c>
      <c r="L315" s="83">
        <f>K315/K325*100</f>
        <v>0.5748311476461477</v>
      </c>
      <c r="M315" s="83">
        <f>K315/J315*100</f>
        <v>47.33962264150943</v>
      </c>
      <c r="N315" s="80">
        <f>F315/K315*100</f>
        <v>103.70665603826225</v>
      </c>
    </row>
    <row r="316" spans="1:14" ht="25.5">
      <c r="A316" s="27" t="s">
        <v>376</v>
      </c>
      <c r="B316" s="12" t="s">
        <v>377</v>
      </c>
      <c r="C316" s="12" t="s">
        <v>73</v>
      </c>
      <c r="D316" s="12" t="s">
        <v>58</v>
      </c>
      <c r="E316" s="13">
        <v>530</v>
      </c>
      <c r="F316" s="13">
        <v>260.2</v>
      </c>
      <c r="G316" s="13"/>
      <c r="H316" s="85">
        <f>F316/E316*100</f>
        <v>49.094339622641506</v>
      </c>
      <c r="I316" s="14"/>
      <c r="J316" s="13">
        <v>530</v>
      </c>
      <c r="K316" s="13">
        <v>250.9</v>
      </c>
      <c r="L316" s="13"/>
      <c r="M316" s="85">
        <f>K316/J316*100</f>
        <v>47.33962264150943</v>
      </c>
      <c r="N316" s="13"/>
    </row>
    <row r="317" spans="1:14" ht="25.5" hidden="1">
      <c r="A317" s="17" t="s">
        <v>130</v>
      </c>
      <c r="B317" s="12" t="s">
        <v>6</v>
      </c>
      <c r="C317" s="12" t="s">
        <v>131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51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6.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1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379</v>
      </c>
      <c r="B323" s="34" t="s">
        <v>380</v>
      </c>
      <c r="C323" s="34" t="s">
        <v>73</v>
      </c>
      <c r="D323" s="34" t="s">
        <v>58</v>
      </c>
      <c r="E323" s="35">
        <f>E324</f>
        <v>0</v>
      </c>
      <c r="F323" s="35">
        <f>F324</f>
        <v>0</v>
      </c>
      <c r="G323" s="83">
        <f>F323/F325*100</f>
        <v>0</v>
      </c>
      <c r="H323" s="80"/>
      <c r="I323" s="14"/>
      <c r="J323" s="35">
        <f>J324</f>
        <v>0</v>
      </c>
      <c r="K323" s="35">
        <f>K324</f>
        <v>0</v>
      </c>
      <c r="L323" s="13"/>
      <c r="M323" s="88"/>
      <c r="N323" s="13"/>
    </row>
    <row r="324" spans="1:14" ht="25.5">
      <c r="A324" s="25" t="s">
        <v>381</v>
      </c>
      <c r="B324" s="12" t="s">
        <v>382</v>
      </c>
      <c r="C324" s="12" t="s">
        <v>73</v>
      </c>
      <c r="D324" s="12" t="s">
        <v>58</v>
      </c>
      <c r="E324" s="13">
        <v>0</v>
      </c>
      <c r="F324" s="13">
        <v>0</v>
      </c>
      <c r="G324" s="13"/>
      <c r="H324" s="80"/>
      <c r="I324" s="14"/>
      <c r="J324" s="13">
        <v>0</v>
      </c>
      <c r="K324" s="13">
        <v>0</v>
      </c>
      <c r="L324" s="13"/>
      <c r="M324" s="80"/>
      <c r="N324" s="13"/>
    </row>
    <row r="325" spans="1:14" ht="12.75">
      <c r="A325" s="33" t="s">
        <v>70</v>
      </c>
      <c r="B325" s="67"/>
      <c r="C325" s="67"/>
      <c r="D325" s="67"/>
      <c r="E325" s="93">
        <f>E15+E82+E87+E130+E151+E176+E225+E304+E313+E315+E323</f>
        <v>97042.5</v>
      </c>
      <c r="F325" s="93">
        <f>F15+F82+F87+F130+F151+F176+F225+F304+F313+F315+F323</f>
        <v>44240.1</v>
      </c>
      <c r="G325" s="81">
        <v>100</v>
      </c>
      <c r="H325" s="80">
        <f>F325/E325*100</f>
        <v>45.58837622691089</v>
      </c>
      <c r="I325" s="36"/>
      <c r="J325" s="93">
        <f>J15+J82+J87+J130+J151+J176+J225+J304+J313+J315</f>
        <v>88003.6</v>
      </c>
      <c r="K325" s="93">
        <f>K15+K82+K87+K130+K151+K176+K225+K304+K313+K315</f>
        <v>43647.6</v>
      </c>
      <c r="L325" s="81">
        <v>100</v>
      </c>
      <c r="M325" s="81">
        <f>K325/J325*100</f>
        <v>49.59751646523551</v>
      </c>
      <c r="N325" s="80">
        <f>F325/K325*100</f>
        <v>101.35746295328954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2016-08-15T08:16:49Z</cp:lastPrinted>
  <dcterms:created xsi:type="dcterms:W3CDTF">2003-07-23T10:25:27Z</dcterms:created>
  <dcterms:modified xsi:type="dcterms:W3CDTF">2018-08-01T06:53:57Z</dcterms:modified>
  <cp:category/>
  <cp:version/>
  <cp:contentType/>
  <cp:contentStatus/>
</cp:coreProperties>
</file>