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<sst xmlns="http://schemas.openxmlformats.org/spreadsheetml/2006/main" count="1257" uniqueCount="394">
  <si>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</si>
  <si>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</si>
  <si>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</si>
  <si>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</si>
  <si>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</si>
  <si>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</si>
  <si>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</si>
  <si>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</si>
  <si>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</si>
  <si>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</si>
  <si>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</si>
  <si>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</si>
  <si>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</si>
  <si>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</si>
  <si>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</si>
  <si>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</si>
  <si>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</si>
  <si>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</si>
  <si>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</si>
  <si>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</si>
  <si>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</si>
  <si>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</si>
  <si>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</si>
  <si>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</si>
  <si>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</si>
  <si>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</si>
  <si>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</si>
  <si>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</si>
  <si>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</si>
  <si>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</si>
  <si>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</si>
  <si>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</si>
  <si>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</si>
  <si>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</si>
  <si>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</si>
  <si>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</si>
  <si>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</si>
  <si>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</si>
  <si>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</si>
  <si>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</si>
  <si>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</si>
  <si>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</si>
  <si>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</si>
  <si>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</si>
  <si>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</si>
  <si>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</si>
  <si>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</si>
  <si>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</si>
  <si>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</si>
  <si>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</si>
  <si>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</si>
  <si>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</si>
  <si>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</si>
  <si>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</si>
  <si>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</si>
  <si>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</si>
  <si>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</si>
  <si>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</si>
  <si>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</si>
  <si>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</si>
  <si>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</si>
  <si>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</si>
  <si>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</si>
  <si>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</si>
  <si>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</si>
  <si>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</si>
  <si>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</si>
  <si>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</si>
  <si>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</si>
  <si>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</si>
  <si>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</si>
  <si>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</si>
  <si>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</si>
  <si>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</si>
  <si>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</si>
  <si>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</si>
  <si>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</si>
  <si>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</si>
  <si>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</si>
  <si>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</si>
  <si>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</si>
  <si>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</si>
  <si>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</si>
  <si>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</si>
  <si>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</si>
  <si>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</si>
  <si>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</si>
  <si>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</si>
  <si>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</si>
  <si>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</si>
  <si>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</si>
  <si>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</si>
  <si>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</si>
  <si>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</si>
  <si>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</si>
  <si>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</si>
  <si>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</si>
  <si>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</si>
  <si>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</si>
  <si>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</si>
  <si>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</si>
  <si>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</si>
  <si>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</si>
  <si>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</si>
  <si>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</si>
  <si>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</si>
  <si>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</si>
  <si>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</si>
  <si>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</si>
  <si>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</si>
  <si>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</si>
  <si>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</si>
  <si>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</si>
  <si>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</si>
  <si>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</si>
  <si>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</si>
  <si>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</si>
  <si>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</si>
  <si>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</si>
  <si>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</si>
  <si>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</si>
  <si>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</si>
  <si>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</si>
  <si>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</si>
  <si>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</si>
  <si>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</si>
  <si>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</si>
  <si>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</si>
  <si>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</si>
  <si>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</si>
  <si>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</si>
  <si>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</si>
  <si>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</si>
  <si>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</si>
  <si>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</si>
  <si>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</si>
  <si>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</si>
  <si>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</si>
  <si>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</si>
  <si>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</si>
  <si>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</si>
  <si>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</si>
  <si>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</si>
  <si>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</si>
  <si>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</si>
  <si>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</si>
  <si>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</si>
  <si>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</si>
  <si>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</si>
  <si>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</si>
  <si>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</si>
  <si>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</si>
  <si>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</si>
  <si>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</si>
  <si>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</si>
  <si>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</si>
  <si>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</si>
  <si>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</si>
  <si>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</si>
  <si>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</si>
  <si>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</si>
  <si>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</si>
  <si>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</si>
  <si>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</si>
  <si>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</si>
  <si>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</si>
  <si>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</si>
  <si>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</si>
  <si>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</si>
  <si>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</si>
  <si>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</si>
  <si>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</si>
  <si>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</si>
  <si>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</si>
  <si>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</si>
  <si>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</si>
  <si>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</si>
  <si>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</si>
  <si>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</si>
  <si>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</si>
  <si>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</si>
  <si>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</si>
  <si>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</si>
  <si>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</si>
  <si>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</si>
  <si>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</si>
  <si>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</si>
  <si>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</si>
  <si>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</si>
  <si>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</si>
  <si>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</si>
  <si>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</si>
  <si>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</si>
  <si>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</si>
  <si>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</si>
  <si>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</si>
  <si>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</si>
  <si>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</si>
  <si>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</si>
  <si>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</si>
  <si>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</si>
  <si>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</si>
  <si>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</si>
  <si>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</si>
  <si>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</si>
  <si>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</si>
  <si>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</si>
  <si>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</si>
  <si>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</si>
  <si>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</si>
  <si>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</si>
  <si>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</si>
  <si>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</si>
  <si>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</si>
  <si>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</si>
  <si>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</si>
  <si>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</si>
  <si>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</si>
  <si>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</si>
  <si>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</si>
  <si>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</si>
  <si>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</si>
  <si>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</si>
  <si>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</si>
  <si>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</si>
  <si>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</si>
  <si>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</si>
  <si>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</si>
  <si>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</si>
  <si>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</si>
  <si>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</si>
  <si>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</si>
  <si>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</si>
  <si>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</si>
  <si>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</si>
  <si>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</si>
  <si>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</si>
  <si>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</si>
  <si>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</si>
  <si>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</si>
  <si>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</si>
  <si>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</si>
  <si>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</si>
  <si>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</si>
  <si>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</si>
  <si>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</si>
  <si>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</si>
  <si>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</si>
  <si>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</si>
  <si>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</si>
  <si>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</si>
  <si>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</si>
  <si>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</si>
  <si>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</si>
  <si>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</si>
  <si>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</si>
  <si>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</si>
  <si>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</si>
  <si>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</si>
  <si>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</si>
  <si>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</si>
  <si>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</si>
  <si>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</si>
  <si>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</si>
  <si>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</si>
  <si>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</si>
  <si>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</si>
  <si>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</si>
  <si>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</si>
  <si>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</si>
  <si>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</si>
  <si>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</si>
  <si>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</si>
  <si>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</si>
  <si>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</si>
  <si>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</si>
  <si>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</si>
  <si>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</si>
  <si>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</si>
  <si>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</si>
  <si>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</si>
  <si>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</si>
  <si>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</si>
  <si>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</si>
  <si>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</si>
  <si>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</si>
  <si>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</si>
  <si>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</si>
  <si>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</si>
  <si>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</si>
  <si>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</si>
  <si>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</si>
  <si>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</si>
  <si>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</si>
  <si>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</si>
  <si>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</si>
  <si>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</si>
  <si>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</si>
  <si>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</si>
  <si>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</si>
  <si>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</si>
  <si>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</si>
  <si>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</si>
  <si>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</si>
  <si>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</si>
  <si>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</si>
  <si>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</si>
  <si>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</si>
  <si>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</si>
  <si>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</si>
  <si>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</si>
  <si>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</si>
  <si>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</si>
  <si>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</si>
  <si>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</si>
  <si>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</si>
  <si>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</si>
  <si>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</si>
  <si>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</si>
  <si>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</si>
  <si>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</si>
  <si>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</si>
  <si>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</si>
  <si>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</si>
  <si>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</si>
  <si>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</si>
  <si>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</si>
  <si>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</si>
  <si>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</si>
  <si>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</si>
  <si>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</si>
  <si>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</si>
  <si>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</si>
  <si>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</si>
  <si>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</si>
  <si>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</si>
  <si>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</si>
  <si>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</si>
  <si>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</si>
  <si>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</si>
  <si>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</si>
  <si>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</si>
  <si>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</si>
  <si>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</si>
  <si>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</si>
  <si>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</si>
  <si>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</si>
  <si>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</si>
  <si>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</si>
  <si>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</si>
  <si>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</si>
  <si>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</si>
  <si>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</si>
  <si>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</si>
  <si>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</si>
  <si>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</si>
  <si>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</si>
  <si>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</si>
  <si>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</si>
  <si>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</si>
  <si>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</si>
  <si>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</si>
  <si>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</si>
  <si>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</si>
  <si>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</si>
  <si>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</si>
  <si>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</si>
  <si>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</si>
  <si>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</si>
  <si>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</si>
  <si>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</si>
  <si>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</si>
  <si>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</si>
  <si>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</si>
  <si>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</si>
  <si>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</si>
  <si>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</si>
  <si>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Социальное обеспечение населения</t>
  </si>
  <si>
    <t>1003</t>
  </si>
  <si>
    <t>Обеспечение пожарной безопасности</t>
  </si>
  <si>
    <t>0310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</si>
  <si>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</si>
  <si>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</si>
  <si>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</si>
  <si>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</si>
  <si>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Другие общегосударственные вопросы</t>
  </si>
  <si>
    <t>0113</t>
  </si>
  <si>
    <t>комиссии по отчету об исполнении бюджета за 1 полугодие</t>
  </si>
  <si>
    <t>Исполнено за первое полугодие текущего года</t>
  </si>
  <si>
    <t xml:space="preserve">Исполнено за 1 первое полугодие </t>
  </si>
  <si>
    <t>Другие вопросы в области национальной экономики</t>
  </si>
  <si>
    <t>2017 год</t>
  </si>
  <si>
    <t>2018года</t>
  </si>
  <si>
    <t>Исполнение расходов за первое полугодие текущего года в сравнение с аналогичным периодом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</si>
</sst>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vertical="center" wrapText="1"/>
    </xf>
    <xf numFmtId="176" fontId="3" fillId="0" borderId="1" xfId="15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29">
      <selection activeCell="F318" sqref="F318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362</v>
      </c>
      <c r="H1" s="2"/>
      <c r="I1" s="2"/>
      <c r="J1" s="2"/>
      <c r="K1" s="2"/>
      <c r="L1" s="2"/>
      <c r="M1" s="2"/>
    </row>
    <row r="2" spans="7:13" ht="15.75">
      <c r="G2" s="2" t="s">
        <v>387</v>
      </c>
      <c r="H2" s="2"/>
      <c r="I2" s="2"/>
      <c r="J2" s="2"/>
      <c r="K2" s="2"/>
      <c r="L2" s="2"/>
      <c r="M2" s="2"/>
    </row>
    <row r="3" spans="7:13" ht="15.75">
      <c r="G3" s="2" t="s">
        <v>392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1" t="s">
        <v>393</v>
      </c>
      <c r="B10" s="101"/>
      <c r="C10" s="101"/>
      <c r="D10" s="101"/>
      <c r="E10" s="101"/>
      <c r="F10" s="101"/>
      <c r="G10" s="101"/>
      <c r="H10" s="101"/>
    </row>
    <row r="11" spans="1:6" ht="12.75" customHeight="1">
      <c r="A11" s="101"/>
      <c r="B11" s="101"/>
      <c r="C11" s="101"/>
      <c r="D11" s="101"/>
      <c r="E11" s="101"/>
      <c r="F11" s="101"/>
    </row>
    <row r="12" ht="12.75">
      <c r="N12" s="3" t="s">
        <v>201</v>
      </c>
    </row>
    <row r="13" spans="1:14" s="4" customFormat="1" ht="38.25" customHeight="1">
      <c r="A13" s="107" t="s">
        <v>53</v>
      </c>
      <c r="B13" s="109" t="s">
        <v>54</v>
      </c>
      <c r="C13" s="110"/>
      <c r="D13" s="111"/>
      <c r="E13" s="102" t="s">
        <v>391</v>
      </c>
      <c r="F13" s="103"/>
      <c r="G13" s="103"/>
      <c r="H13" s="104"/>
      <c r="I13" s="76"/>
      <c r="J13" s="102" t="s">
        <v>391</v>
      </c>
      <c r="K13" s="103"/>
      <c r="L13" s="103"/>
      <c r="M13" s="104"/>
      <c r="N13" s="105" t="s">
        <v>361</v>
      </c>
    </row>
    <row r="14" spans="1:14" s="4" customFormat="1" ht="63.75">
      <c r="A14" s="108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388</v>
      </c>
      <c r="G14" s="68" t="s">
        <v>360</v>
      </c>
      <c r="H14" s="79" t="s">
        <v>358</v>
      </c>
      <c r="I14" s="77"/>
      <c r="J14" s="68" t="s">
        <v>359</v>
      </c>
      <c r="K14" s="68" t="s">
        <v>389</v>
      </c>
      <c r="L14" s="68" t="s">
        <v>360</v>
      </c>
      <c r="M14" s="79" t="s">
        <v>358</v>
      </c>
      <c r="N14" s="106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E16+E29+E62+E20+E46+E55+E81</f>
        <v>14537.5</v>
      </c>
      <c r="F15" s="8">
        <f>F16+F29+F62+F20+F46+F55+F81</f>
        <v>7828.5</v>
      </c>
      <c r="G15" s="80">
        <f>F15/F325*100</f>
        <v>48.6837932128132</v>
      </c>
      <c r="H15" s="80">
        <f>F15/E15*100</f>
        <v>53.850386930352535</v>
      </c>
      <c r="I15" s="9"/>
      <c r="J15" s="8">
        <f>J16+J29+J62+J20+J46+J55+J81</f>
        <v>14692.3</v>
      </c>
      <c r="K15" s="8">
        <f>K16+K29+K62+K20+K46+K55+K81</f>
        <v>7462.2</v>
      </c>
      <c r="L15" s="80">
        <f>K15/K325*100</f>
        <v>48.80444735120994</v>
      </c>
      <c r="M15" s="80">
        <f>K15/J15*100</f>
        <v>50.789869523491895</v>
      </c>
      <c r="N15" s="80">
        <f>F15/K15*100</f>
        <v>104.90874004985125</v>
      </c>
    </row>
    <row r="16" spans="1:14" s="4" customFormat="1" ht="38.25">
      <c r="A16" s="10" t="s">
        <v>311</v>
      </c>
      <c r="B16" s="11" t="s">
        <v>133</v>
      </c>
      <c r="C16" s="12" t="s">
        <v>73</v>
      </c>
      <c r="D16" s="12" t="s">
        <v>58</v>
      </c>
      <c r="E16" s="13">
        <v>1674.2</v>
      </c>
      <c r="F16" s="88">
        <v>871.6</v>
      </c>
      <c r="G16" s="13"/>
      <c r="H16" s="85">
        <f aca="true" t="shared" si="0" ref="H16:H46">F16/E16*100</f>
        <v>52.06068570063314</v>
      </c>
      <c r="I16" s="14"/>
      <c r="J16" s="13">
        <v>1601.9</v>
      </c>
      <c r="K16" s="88">
        <v>972.7</v>
      </c>
      <c r="L16" s="13"/>
      <c r="M16" s="85">
        <f>K16/J16*100</f>
        <v>60.72164304887946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0</v>
      </c>
      <c r="F20" s="88">
        <v>0</v>
      </c>
      <c r="G20" s="13"/>
      <c r="H20" s="85"/>
      <c r="I20" s="14"/>
      <c r="J20" s="13">
        <v>0</v>
      </c>
      <c r="K20" s="88">
        <v>0</v>
      </c>
      <c r="L20" s="13"/>
      <c r="M20" s="85"/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233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237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11860.4</v>
      </c>
      <c r="F29" s="88">
        <v>6513.5</v>
      </c>
      <c r="G29" s="13"/>
      <c r="H29" s="85">
        <f t="shared" si="0"/>
        <v>54.918046608883344</v>
      </c>
      <c r="I29" s="14"/>
      <c r="J29" s="13">
        <v>12134.1</v>
      </c>
      <c r="K29" s="88">
        <v>5966.1</v>
      </c>
      <c r="L29" s="13"/>
      <c r="M29" s="85">
        <f t="shared" si="1"/>
        <v>49.16804707394862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234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235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236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237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610.9</v>
      </c>
      <c r="F46" s="88">
        <v>409.9</v>
      </c>
      <c r="G46" s="13"/>
      <c r="H46" s="85">
        <f t="shared" si="0"/>
        <v>67.09772466852185</v>
      </c>
      <c r="I46" s="14"/>
      <c r="J46" s="13">
        <v>610.9</v>
      </c>
      <c r="K46" s="88">
        <v>409.9</v>
      </c>
      <c r="L46" s="13"/>
      <c r="M46" s="85">
        <f t="shared" si="1"/>
        <v>67.09772466852185</v>
      </c>
      <c r="N46" s="13"/>
    </row>
    <row r="47" spans="1:14" s="4" customFormat="1" ht="66" customHeight="1" hidden="1">
      <c r="A47" s="25" t="s">
        <v>135</v>
      </c>
      <c r="B47" s="12" t="s">
        <v>239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239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239</v>
      </c>
      <c r="C50" s="12" t="s">
        <v>233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239</v>
      </c>
      <c r="C52" s="12" t="s">
        <v>237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239</v>
      </c>
      <c r="C54" s="12" t="s">
        <v>298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219</v>
      </c>
      <c r="B55" s="12" t="s">
        <v>221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220</v>
      </c>
      <c r="B56" s="12" t="s">
        <v>221</v>
      </c>
      <c r="C56" s="12" t="s">
        <v>222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255</v>
      </c>
      <c r="B57" s="12" t="s">
        <v>221</v>
      </c>
      <c r="C57" s="12" t="s">
        <v>256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137</v>
      </c>
      <c r="B58" s="12" t="s">
        <v>221</v>
      </c>
      <c r="C58" s="12" t="s">
        <v>256</v>
      </c>
      <c r="D58" s="12" t="s">
        <v>138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141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141</v>
      </c>
      <c r="C60" s="12" t="s">
        <v>205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142</v>
      </c>
      <c r="B61" s="12" t="s">
        <v>141</v>
      </c>
      <c r="C61" s="12" t="s">
        <v>205</v>
      </c>
      <c r="D61" s="12" t="s">
        <v>143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264</v>
      </c>
      <c r="B71" s="12" t="s">
        <v>214</v>
      </c>
      <c r="C71" s="12" t="s">
        <v>263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351</v>
      </c>
      <c r="B72" s="12" t="s">
        <v>214</v>
      </c>
      <c r="C72" s="12" t="s">
        <v>350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350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312</v>
      </c>
      <c r="B75" s="12" t="s">
        <v>214</v>
      </c>
      <c r="C75" s="12" t="s">
        <v>258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259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326</v>
      </c>
      <c r="B77" s="20" t="s">
        <v>214</v>
      </c>
      <c r="C77" s="31" t="s">
        <v>260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260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261</v>
      </c>
      <c r="B79" s="11" t="s">
        <v>214</v>
      </c>
      <c r="C79" s="11" t="s">
        <v>262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262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385</v>
      </c>
      <c r="B81" s="11" t="s">
        <v>386</v>
      </c>
      <c r="C81" s="11" t="s">
        <v>73</v>
      </c>
      <c r="D81" s="11" t="s">
        <v>58</v>
      </c>
      <c r="E81" s="18">
        <v>292</v>
      </c>
      <c r="F81" s="18">
        <v>33.5</v>
      </c>
      <c r="G81" s="18"/>
      <c r="H81" s="70"/>
      <c r="I81" s="19"/>
      <c r="J81" s="18">
        <v>245.4</v>
      </c>
      <c r="K81" s="18">
        <v>113.5</v>
      </c>
      <c r="L81" s="18"/>
      <c r="M81" s="70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287</v>
      </c>
      <c r="F82" s="92">
        <f>F83</f>
        <v>105.4</v>
      </c>
      <c r="G82" s="81">
        <f>F82/F325*100</f>
        <v>0.6554604080769638</v>
      </c>
      <c r="H82" s="80">
        <f>F82/E82*100</f>
        <v>36.72473867595819</v>
      </c>
      <c r="I82" s="36"/>
      <c r="J82" s="92">
        <f>J83</f>
        <v>267</v>
      </c>
      <c r="K82" s="92">
        <f>K83</f>
        <v>103.2</v>
      </c>
      <c r="L82" s="81">
        <f>K82/K325*100</f>
        <v>0.6749509483322432</v>
      </c>
      <c r="M82" s="81">
        <f>K82/J82*100</f>
        <v>38.651685393258425</v>
      </c>
      <c r="N82" s="80">
        <f>F82/K82*100</f>
        <v>102.13178294573643</v>
      </c>
    </row>
    <row r="83" spans="1:14" s="4" customFormat="1" ht="12.75">
      <c r="A83" s="25" t="s">
        <v>384</v>
      </c>
      <c r="B83" s="12" t="s">
        <v>383</v>
      </c>
      <c r="C83" s="12" t="s">
        <v>73</v>
      </c>
      <c r="D83" s="12" t="s">
        <v>58</v>
      </c>
      <c r="E83" s="13">
        <v>287</v>
      </c>
      <c r="F83" s="88">
        <v>105.4</v>
      </c>
      <c r="G83" s="13"/>
      <c r="H83" s="85">
        <f>F83/E83*100</f>
        <v>36.72473867595819</v>
      </c>
      <c r="I83" s="14"/>
      <c r="J83" s="13">
        <v>267</v>
      </c>
      <c r="K83" s="88">
        <v>103.2</v>
      </c>
      <c r="L83" s="13"/>
      <c r="M83" s="85">
        <f>K83/J83*100</f>
        <v>38.651685393258425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8"/>
      <c r="K84" s="88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8"/>
      <c r="K85" s="88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8"/>
      <c r="K86" s="88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E109+E117+E116</f>
        <v>332</v>
      </c>
      <c r="F87" s="35">
        <f>F109+F117+F116</f>
        <v>140</v>
      </c>
      <c r="G87" s="81">
        <f>F87/F325*100</f>
        <v>0.8706305230623808</v>
      </c>
      <c r="H87" s="80">
        <f>F87/E87*100</f>
        <v>42.168674698795186</v>
      </c>
      <c r="I87" s="36"/>
      <c r="J87" s="35">
        <f>J109+J117+J116</f>
        <v>333</v>
      </c>
      <c r="K87" s="35">
        <f>K109+K117+K116</f>
        <v>65</v>
      </c>
      <c r="L87" s="81">
        <f>K87/K325*100</f>
        <v>0.4251144538914323</v>
      </c>
      <c r="M87" s="81">
        <f>K87/J87*100</f>
        <v>19.51951951951952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89"/>
      <c r="K88" s="89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313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3"/>
      <c r="K89" s="93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0"/>
      <c r="K90" s="90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8"/>
      <c r="K91" s="88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5"/>
      <c r="K92" s="95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5"/>
      <c r="K93" s="95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5"/>
      <c r="K94" s="95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5"/>
      <c r="K95" s="95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6"/>
      <c r="K96" s="96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0"/>
      <c r="K97" s="90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3"/>
      <c r="K98" s="93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3"/>
      <c r="K99" s="93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7"/>
      <c r="K100" s="97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3"/>
      <c r="K101" s="93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3"/>
      <c r="K102" s="93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3"/>
      <c r="K103" s="93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265</v>
      </c>
      <c r="B104" s="31" t="s">
        <v>81</v>
      </c>
      <c r="C104" s="31" t="s">
        <v>257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3"/>
      <c r="K104" s="93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266</v>
      </c>
      <c r="B105" s="31" t="s">
        <v>81</v>
      </c>
      <c r="C105" s="31" t="s">
        <v>267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3"/>
      <c r="K105" s="93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267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3"/>
      <c r="K106" s="93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268</v>
      </c>
      <c r="B107" s="31" t="s">
        <v>81</v>
      </c>
      <c r="C107" s="31" t="s">
        <v>269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3"/>
      <c r="K107" s="93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269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3"/>
      <c r="K108" s="93"/>
      <c r="L108" s="21"/>
      <c r="M108" s="86" t="e">
        <f t="shared" si="3"/>
        <v>#DIV/0!</v>
      </c>
      <c r="N108" s="21"/>
    </row>
    <row r="109" spans="1:14" s="4" customFormat="1" ht="38.25">
      <c r="A109" s="29" t="s">
        <v>227</v>
      </c>
      <c r="B109" s="12" t="s">
        <v>84</v>
      </c>
      <c r="C109" s="12" t="s">
        <v>73</v>
      </c>
      <c r="D109" s="11" t="s">
        <v>58</v>
      </c>
      <c r="E109" s="41">
        <v>10</v>
      </c>
      <c r="F109" s="41">
        <v>0</v>
      </c>
      <c r="G109" s="41"/>
      <c r="H109" s="85"/>
      <c r="I109" s="78"/>
      <c r="J109" s="41">
        <v>10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12.75">
      <c r="A116" s="44" t="s">
        <v>379</v>
      </c>
      <c r="B116" s="12" t="s">
        <v>380</v>
      </c>
      <c r="C116" s="12" t="s">
        <v>73</v>
      </c>
      <c r="D116" s="12" t="s">
        <v>58</v>
      </c>
      <c r="E116" s="13">
        <v>322</v>
      </c>
      <c r="F116" s="13">
        <v>140</v>
      </c>
      <c r="G116" s="13"/>
      <c r="H116" s="85">
        <f>F116/E116*100</f>
        <v>43.47826086956522</v>
      </c>
      <c r="I116" s="14"/>
      <c r="J116" s="13">
        <v>323</v>
      </c>
      <c r="K116" s="13">
        <v>65</v>
      </c>
      <c r="L116" s="13"/>
      <c r="M116" s="85">
        <f>K116/J116*100</f>
        <v>20.123839009287924</v>
      </c>
      <c r="N116" s="13"/>
    </row>
    <row r="117" spans="1:14" s="4" customFormat="1" ht="38.25">
      <c r="A117" s="43" t="s">
        <v>316</v>
      </c>
      <c r="B117" s="12" t="s">
        <v>317</v>
      </c>
      <c r="C117" s="12" t="s">
        <v>318</v>
      </c>
      <c r="D117" s="12" t="s">
        <v>58</v>
      </c>
      <c r="E117" s="13">
        <v>0</v>
      </c>
      <c r="F117" s="13">
        <v>0</v>
      </c>
      <c r="G117" s="13"/>
      <c r="H117" s="13"/>
      <c r="I117" s="14"/>
      <c r="J117" s="13">
        <v>0</v>
      </c>
      <c r="K117" s="13">
        <v>0</v>
      </c>
      <c r="L117" s="13"/>
      <c r="M117" s="13"/>
      <c r="N117" s="13"/>
    </row>
    <row r="118" spans="1:14" s="4" customFormat="1" ht="38.25" hidden="1">
      <c r="A118" s="44" t="s">
        <v>319</v>
      </c>
      <c r="B118" s="12" t="s">
        <v>317</v>
      </c>
      <c r="C118" s="12" t="s">
        <v>320</v>
      </c>
      <c r="D118" s="12" t="s">
        <v>58</v>
      </c>
      <c r="E118" s="13">
        <f>E119+E120+E123</f>
        <v>4651.9</v>
      </c>
      <c r="F118" s="13"/>
      <c r="G118" s="13">
        <f>G119+G120+G123</f>
        <v>3905.3</v>
      </c>
      <c r="H118" s="69"/>
      <c r="I118" s="14"/>
      <c r="J118" s="88"/>
      <c r="K118" s="88"/>
      <c r="L118" s="13"/>
      <c r="M118" s="13"/>
      <c r="N118" s="13"/>
    </row>
    <row r="119" spans="1:14" s="4" customFormat="1" ht="12.75" hidden="1">
      <c r="A119" s="16" t="s">
        <v>142</v>
      </c>
      <c r="B119" s="12" t="s">
        <v>317</v>
      </c>
      <c r="C119" s="12" t="s">
        <v>320</v>
      </c>
      <c r="D119" s="12" t="s">
        <v>143</v>
      </c>
      <c r="E119" s="13">
        <f>2300-2300</f>
        <v>0</v>
      </c>
      <c r="F119" s="13"/>
      <c r="G119" s="13">
        <f>2300-2300</f>
        <v>0</v>
      </c>
      <c r="H119" s="69"/>
      <c r="I119" s="14"/>
      <c r="J119" s="88"/>
      <c r="K119" s="88"/>
      <c r="L119" s="13"/>
      <c r="M119" s="13"/>
      <c r="N119" s="13"/>
    </row>
    <row r="120" spans="1:14" s="4" customFormat="1" ht="52.5" customHeight="1" hidden="1">
      <c r="A120" s="44" t="s">
        <v>354</v>
      </c>
      <c r="B120" s="12" t="s">
        <v>317</v>
      </c>
      <c r="C120" s="12" t="s">
        <v>353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8"/>
      <c r="K120" s="88"/>
      <c r="L120" s="13"/>
      <c r="M120" s="13"/>
      <c r="N120" s="13"/>
    </row>
    <row r="121" spans="1:14" s="4" customFormat="1" ht="33.75" customHeight="1" hidden="1">
      <c r="A121" s="44" t="s">
        <v>91</v>
      </c>
      <c r="B121" s="12" t="s">
        <v>317</v>
      </c>
      <c r="C121" s="12" t="s">
        <v>353</v>
      </c>
      <c r="D121" s="12" t="s">
        <v>58</v>
      </c>
      <c r="E121" s="13">
        <f>E122</f>
        <v>4595.9</v>
      </c>
      <c r="F121" s="13"/>
      <c r="G121" s="13">
        <f>G122</f>
        <v>3905.3</v>
      </c>
      <c r="H121" s="69"/>
      <c r="I121" s="14"/>
      <c r="J121" s="88"/>
      <c r="K121" s="88"/>
      <c r="L121" s="13"/>
      <c r="M121" s="13"/>
      <c r="N121" s="13"/>
    </row>
    <row r="122" spans="1:14" s="4" customFormat="1" ht="35.25" customHeight="1" hidden="1">
      <c r="A122" s="44" t="s">
        <v>164</v>
      </c>
      <c r="B122" s="12" t="s">
        <v>317</v>
      </c>
      <c r="C122" s="12" t="s">
        <v>353</v>
      </c>
      <c r="D122" s="12" t="s">
        <v>163</v>
      </c>
      <c r="E122" s="13">
        <v>4595.9</v>
      </c>
      <c r="F122" s="13"/>
      <c r="G122" s="13">
        <v>3905.3</v>
      </c>
      <c r="H122" s="69"/>
      <c r="I122" s="14"/>
      <c r="J122" s="88"/>
      <c r="K122" s="88"/>
      <c r="L122" s="13"/>
      <c r="M122" s="13"/>
      <c r="N122" s="13"/>
    </row>
    <row r="123" spans="1:14" s="4" customFormat="1" ht="35.25" customHeight="1" hidden="1">
      <c r="A123" s="44" t="s">
        <v>34</v>
      </c>
      <c r="B123" s="12" t="s">
        <v>317</v>
      </c>
      <c r="C123" s="12" t="s">
        <v>35</v>
      </c>
      <c r="D123" s="12" t="s">
        <v>58</v>
      </c>
      <c r="E123" s="13">
        <f>E124</f>
        <v>56</v>
      </c>
      <c r="F123" s="13"/>
      <c r="G123" s="13">
        <f>G124</f>
        <v>0</v>
      </c>
      <c r="H123" s="69"/>
      <c r="I123" s="14"/>
      <c r="J123" s="88"/>
      <c r="K123" s="88"/>
      <c r="L123" s="13"/>
      <c r="M123" s="13"/>
      <c r="N123" s="13"/>
    </row>
    <row r="124" spans="1:14" s="4" customFormat="1" ht="35.25" customHeight="1" hidden="1">
      <c r="A124" s="16" t="s">
        <v>137</v>
      </c>
      <c r="B124" s="31" t="s">
        <v>317</v>
      </c>
      <c r="C124" s="12" t="s">
        <v>35</v>
      </c>
      <c r="D124" s="12" t="s">
        <v>138</v>
      </c>
      <c r="E124" s="13">
        <v>56</v>
      </c>
      <c r="F124" s="13"/>
      <c r="G124" s="13">
        <v>0</v>
      </c>
      <c r="H124" s="69"/>
      <c r="I124" s="14"/>
      <c r="J124" s="88"/>
      <c r="K124" s="88"/>
      <c r="L124" s="13"/>
      <c r="M124" s="13"/>
      <c r="N124" s="13"/>
    </row>
    <row r="125" spans="1:14" s="4" customFormat="1" ht="26.25" customHeight="1" hidden="1">
      <c r="A125" s="16" t="s">
        <v>208</v>
      </c>
      <c r="B125" s="31" t="s">
        <v>317</v>
      </c>
      <c r="C125" s="12" t="s">
        <v>209</v>
      </c>
      <c r="D125" s="12" t="s">
        <v>58</v>
      </c>
      <c r="E125" s="13">
        <f>E126</f>
        <v>2590</v>
      </c>
      <c r="F125" s="12"/>
      <c r="G125" s="13">
        <f>G126</f>
        <v>275</v>
      </c>
      <c r="H125" s="69"/>
      <c r="I125" s="14"/>
      <c r="J125" s="88"/>
      <c r="K125" s="88"/>
      <c r="L125" s="13"/>
      <c r="M125" s="12"/>
      <c r="N125" s="12"/>
    </row>
    <row r="126" spans="1:14" s="4" customFormat="1" ht="66.75" customHeight="1" hidden="1">
      <c r="A126" s="16" t="s">
        <v>33</v>
      </c>
      <c r="B126" s="31" t="s">
        <v>317</v>
      </c>
      <c r="C126" s="12" t="s">
        <v>40</v>
      </c>
      <c r="D126" s="12" t="s">
        <v>58</v>
      </c>
      <c r="E126" s="13">
        <f>E127+E129</f>
        <v>2590</v>
      </c>
      <c r="F126" s="12"/>
      <c r="G126" s="13">
        <f>G127+G129</f>
        <v>275</v>
      </c>
      <c r="H126" s="69"/>
      <c r="I126" s="14"/>
      <c r="J126" s="88"/>
      <c r="K126" s="88"/>
      <c r="L126" s="13"/>
      <c r="M126" s="12"/>
      <c r="N126" s="12"/>
    </row>
    <row r="127" spans="1:14" s="4" customFormat="1" ht="66.75" customHeight="1" hidden="1">
      <c r="A127" s="16" t="s">
        <v>41</v>
      </c>
      <c r="B127" s="31" t="s">
        <v>317</v>
      </c>
      <c r="C127" s="12" t="s">
        <v>42</v>
      </c>
      <c r="D127" s="12" t="s">
        <v>58</v>
      </c>
      <c r="E127" s="13">
        <f>E128</f>
        <v>2090</v>
      </c>
      <c r="F127" s="12"/>
      <c r="G127" s="13">
        <f>G128</f>
        <v>275</v>
      </c>
      <c r="H127" s="69"/>
      <c r="I127" s="14"/>
      <c r="J127" s="88"/>
      <c r="K127" s="88"/>
      <c r="L127" s="13"/>
      <c r="M127" s="12"/>
      <c r="N127" s="12"/>
    </row>
    <row r="128" spans="1:14" s="4" customFormat="1" ht="66.75" customHeight="1" hidden="1">
      <c r="A128" s="16" t="s">
        <v>149</v>
      </c>
      <c r="B128" s="31" t="s">
        <v>317</v>
      </c>
      <c r="C128" s="12" t="s">
        <v>42</v>
      </c>
      <c r="D128" s="12" t="s">
        <v>146</v>
      </c>
      <c r="E128" s="13">
        <v>2090</v>
      </c>
      <c r="F128" s="12"/>
      <c r="G128" s="13">
        <v>275</v>
      </c>
      <c r="H128" s="69"/>
      <c r="I128" s="14"/>
      <c r="J128" s="88"/>
      <c r="K128" s="88"/>
      <c r="L128" s="13"/>
      <c r="M128" s="12"/>
      <c r="N128" s="12"/>
    </row>
    <row r="129" spans="1:14" s="4" customFormat="1" ht="66.75" customHeight="1" hidden="1">
      <c r="A129" s="44" t="s">
        <v>43</v>
      </c>
      <c r="B129" s="31" t="s">
        <v>317</v>
      </c>
      <c r="C129" s="12" t="s">
        <v>44</v>
      </c>
      <c r="D129" s="12" t="s">
        <v>146</v>
      </c>
      <c r="E129" s="13">
        <f>E130</f>
        <v>500</v>
      </c>
      <c r="F129" s="12"/>
      <c r="G129" s="13">
        <f>G130</f>
        <v>0</v>
      </c>
      <c r="H129" s="69"/>
      <c r="I129" s="14"/>
      <c r="J129" s="88"/>
      <c r="K129" s="88"/>
      <c r="L129" s="13"/>
      <c r="M129" s="12"/>
      <c r="N129" s="12"/>
    </row>
    <row r="130" spans="1:14" s="4" customFormat="1" ht="66.75" customHeight="1" hidden="1">
      <c r="A130" s="16" t="s">
        <v>149</v>
      </c>
      <c r="B130" s="31" t="s">
        <v>317</v>
      </c>
      <c r="C130" s="12" t="s">
        <v>44</v>
      </c>
      <c r="D130" s="12" t="s">
        <v>146</v>
      </c>
      <c r="E130" s="13">
        <v>500</v>
      </c>
      <c r="F130" s="12"/>
      <c r="G130" s="13">
        <v>0</v>
      </c>
      <c r="H130" s="69"/>
      <c r="I130" s="14"/>
      <c r="J130" s="88"/>
      <c r="K130" s="88"/>
      <c r="L130" s="13"/>
      <c r="M130" s="12"/>
      <c r="N130" s="12"/>
    </row>
    <row r="131" spans="1:14" s="4" customFormat="1" ht="12.75">
      <c r="A131" s="45" t="s">
        <v>87</v>
      </c>
      <c r="B131" s="34" t="s">
        <v>88</v>
      </c>
      <c r="C131" s="34" t="s">
        <v>73</v>
      </c>
      <c r="D131" s="34" t="s">
        <v>58</v>
      </c>
      <c r="E131" s="99">
        <f>E132+E151</f>
        <v>369</v>
      </c>
      <c r="F131" s="99">
        <f>F132+F151</f>
        <v>0</v>
      </c>
      <c r="G131" s="81">
        <f>F131/F325*100</f>
        <v>0</v>
      </c>
      <c r="H131" s="80"/>
      <c r="I131" s="36"/>
      <c r="J131" s="99">
        <f>J132+J151</f>
        <v>375.8</v>
      </c>
      <c r="K131" s="99">
        <f>K132+K151</f>
        <v>0</v>
      </c>
      <c r="L131" s="81">
        <f>K131/K325*100</f>
        <v>0</v>
      </c>
      <c r="M131" s="81">
        <f>K131/J131*100</f>
        <v>0</v>
      </c>
      <c r="N131" s="80" t="e">
        <f>F131/K131*100</f>
        <v>#DIV/0!</v>
      </c>
    </row>
    <row r="132" spans="1:14" s="4" customFormat="1" ht="12.75">
      <c r="A132" s="25" t="s">
        <v>375</v>
      </c>
      <c r="B132" s="31" t="s">
        <v>376</v>
      </c>
      <c r="C132" s="31" t="s">
        <v>73</v>
      </c>
      <c r="D132" s="31" t="s">
        <v>58</v>
      </c>
      <c r="E132" s="32">
        <v>0</v>
      </c>
      <c r="F132" s="89">
        <v>0</v>
      </c>
      <c r="G132" s="32"/>
      <c r="H132" s="85"/>
      <c r="I132" s="14"/>
      <c r="J132" s="32">
        <v>0</v>
      </c>
      <c r="K132" s="89">
        <v>0</v>
      </c>
      <c r="L132" s="32"/>
      <c r="M132" s="85"/>
      <c r="N132" s="32"/>
    </row>
    <row r="133" spans="1:14" s="4" customFormat="1" ht="12.75" hidden="1">
      <c r="A133" s="17" t="s">
        <v>228</v>
      </c>
      <c r="B133" s="31" t="s">
        <v>127</v>
      </c>
      <c r="C133" s="31" t="s">
        <v>229</v>
      </c>
      <c r="D133" s="31" t="s">
        <v>58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85">
        <f aca="true" t="shared" si="4" ref="H133:H138">F133/E133*100</f>
        <v>0</v>
      </c>
      <c r="I133" s="14"/>
      <c r="J133" s="32">
        <f>J134+J136</f>
        <v>71369.2</v>
      </c>
      <c r="K133" s="32">
        <f>K134+K136</f>
        <v>0</v>
      </c>
      <c r="L133" s="32">
        <f>L134+L136</f>
        <v>45282.5</v>
      </c>
      <c r="M133" s="85">
        <f aca="true" t="shared" si="5" ref="M133:M138">K133/J133*100</f>
        <v>0</v>
      </c>
      <c r="N133" s="32"/>
    </row>
    <row r="134" spans="1:14" s="4" customFormat="1" ht="25.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>E135</f>
        <v>69505.2</v>
      </c>
      <c r="F134" s="32"/>
      <c r="G134" s="32">
        <f>G135</f>
        <v>45282.5</v>
      </c>
      <c r="H134" s="85">
        <f t="shared" si="4"/>
        <v>0</v>
      </c>
      <c r="I134" s="14"/>
      <c r="J134" s="32">
        <f>J135</f>
        <v>69505.2</v>
      </c>
      <c r="K134" s="32"/>
      <c r="L134" s="32">
        <f>L135</f>
        <v>45282.5</v>
      </c>
      <c r="M134" s="85">
        <f t="shared" si="5"/>
        <v>0</v>
      </c>
      <c r="N134" s="32"/>
    </row>
    <row r="135" spans="1:14" s="4" customFormat="1" ht="12.75" hidden="1">
      <c r="A135" s="17" t="s">
        <v>165</v>
      </c>
      <c r="B135" s="31" t="s">
        <v>127</v>
      </c>
      <c r="C135" s="31" t="s">
        <v>230</v>
      </c>
      <c r="D135" s="31" t="s">
        <v>166</v>
      </c>
      <c r="E135" s="32">
        <v>69505.2</v>
      </c>
      <c r="F135" s="32"/>
      <c r="G135" s="32">
        <v>45282.5</v>
      </c>
      <c r="H135" s="85">
        <f t="shared" si="4"/>
        <v>0</v>
      </c>
      <c r="I135" s="14"/>
      <c r="J135" s="32">
        <v>69505.2</v>
      </c>
      <c r="K135" s="32"/>
      <c r="L135" s="32">
        <v>45282.5</v>
      </c>
      <c r="M135" s="85">
        <f t="shared" si="5"/>
        <v>0</v>
      </c>
      <c r="N135" s="32"/>
    </row>
    <row r="136" spans="1:14" s="4" customFormat="1" ht="76.5" hidden="1">
      <c r="A136" s="17" t="s">
        <v>223</v>
      </c>
      <c r="B136" s="31" t="s">
        <v>127</v>
      </c>
      <c r="C136" s="31" t="s">
        <v>231</v>
      </c>
      <c r="D136" s="31" t="s">
        <v>58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aca="true" t="shared" si="7" ref="J136:L137">J137</f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25.5" hidden="1">
      <c r="A137" s="17" t="s">
        <v>168</v>
      </c>
      <c r="B137" s="31" t="s">
        <v>127</v>
      </c>
      <c r="C137" s="31" t="s">
        <v>231</v>
      </c>
      <c r="D137" s="31" t="s">
        <v>58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85">
        <f t="shared" si="4"/>
        <v>0</v>
      </c>
      <c r="I137" s="14"/>
      <c r="J137" s="32">
        <f t="shared" si="7"/>
        <v>1864</v>
      </c>
      <c r="K137" s="32">
        <f t="shared" si="7"/>
        <v>0</v>
      </c>
      <c r="L137" s="32">
        <f t="shared" si="7"/>
        <v>0</v>
      </c>
      <c r="M137" s="85">
        <f t="shared" si="5"/>
        <v>0</v>
      </c>
      <c r="N137" s="32"/>
    </row>
    <row r="138" spans="1:14" s="4" customFormat="1" ht="12.75" hidden="1">
      <c r="A138" s="17" t="s">
        <v>355</v>
      </c>
      <c r="B138" s="31" t="s">
        <v>127</v>
      </c>
      <c r="C138" s="31" t="s">
        <v>231</v>
      </c>
      <c r="D138" s="31" t="s">
        <v>143</v>
      </c>
      <c r="E138" s="32">
        <v>1864</v>
      </c>
      <c r="F138" s="32">
        <v>0</v>
      </c>
      <c r="G138" s="32">
        <v>0</v>
      </c>
      <c r="H138" s="85">
        <f t="shared" si="4"/>
        <v>0</v>
      </c>
      <c r="I138" s="14"/>
      <c r="J138" s="32">
        <v>1864</v>
      </c>
      <c r="K138" s="32">
        <v>0</v>
      </c>
      <c r="L138" s="32">
        <v>0</v>
      </c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46">
        <f>J140</f>
        <v>6637</v>
      </c>
      <c r="K139" s="46"/>
      <c r="L139" s="46">
        <f>L140</f>
        <v>6637</v>
      </c>
      <c r="M139" s="75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46">
        <f>5184.1+1452.9</f>
        <v>6637</v>
      </c>
      <c r="K140" s="46"/>
      <c r="L140" s="46">
        <v>6637</v>
      </c>
      <c r="M140" s="75"/>
      <c r="N140" s="32"/>
    </row>
    <row r="141" spans="1:14" s="4" customFormat="1" ht="25.5" hidden="1">
      <c r="A141" s="17" t="s">
        <v>309</v>
      </c>
      <c r="B141" s="31" t="s">
        <v>167</v>
      </c>
      <c r="C141" s="31" t="s">
        <v>310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>
        <f>J142</f>
        <v>437.0999999999999</v>
      </c>
      <c r="K141" s="32"/>
      <c r="L141" s="32">
        <f>L142</f>
        <v>0</v>
      </c>
      <c r="M141" s="7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310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32">
        <f>1890-1452.9</f>
        <v>437.0999999999999</v>
      </c>
      <c r="K142" s="32"/>
      <c r="L142" s="32">
        <v>0</v>
      </c>
      <c r="M142" s="72"/>
      <c r="N142" s="32"/>
    </row>
    <row r="143" spans="1:14" s="4" customFormat="1" ht="25.5" hidden="1">
      <c r="A143" s="16" t="s">
        <v>270</v>
      </c>
      <c r="B143" s="31" t="s">
        <v>167</v>
      </c>
      <c r="C143" s="31" t="s">
        <v>271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32">
        <f>J144</f>
        <v>4000</v>
      </c>
      <c r="K143" s="32"/>
      <c r="L143" s="32">
        <f>L144</f>
        <v>0</v>
      </c>
      <c r="M143" s="7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271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32">
        <v>4000</v>
      </c>
      <c r="K144" s="32"/>
      <c r="L144" s="32">
        <v>0</v>
      </c>
      <c r="M144" s="7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32">
        <f>J146</f>
        <v>3400</v>
      </c>
      <c r="K145" s="32"/>
      <c r="L145" s="32">
        <f>L146</f>
        <v>0</v>
      </c>
      <c r="M145" s="7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32">
        <f>J147</f>
        <v>3400</v>
      </c>
      <c r="K146" s="32"/>
      <c r="L146" s="32">
        <f>L147</f>
        <v>0</v>
      </c>
      <c r="M146" s="72"/>
      <c r="N146" s="32"/>
    </row>
    <row r="147" spans="1:14" s="4" customFormat="1" ht="12.75" hidden="1">
      <c r="A147" s="16" t="s">
        <v>355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32">
        <v>3400</v>
      </c>
      <c r="K147" s="32"/>
      <c r="L147" s="32">
        <v>0</v>
      </c>
      <c r="M147" s="7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32">
        <f>J149</f>
        <v>1200</v>
      </c>
      <c r="K148" s="32"/>
      <c r="L148" s="32">
        <f>L149</f>
        <v>200</v>
      </c>
      <c r="M148" s="72"/>
      <c r="N148" s="32"/>
    </row>
    <row r="149" spans="1:14" s="4" customFormat="1" ht="63.75" hidden="1">
      <c r="A149" s="16" t="s">
        <v>283</v>
      </c>
      <c r="B149" s="31" t="s">
        <v>167</v>
      </c>
      <c r="C149" s="31" t="s">
        <v>284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32">
        <f>J150</f>
        <v>1200</v>
      </c>
      <c r="K149" s="32"/>
      <c r="L149" s="32">
        <f>L150</f>
        <v>200</v>
      </c>
      <c r="M149" s="7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284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32">
        <v>1200</v>
      </c>
      <c r="K150" s="32"/>
      <c r="L150" s="32">
        <v>200</v>
      </c>
      <c r="M150" s="72"/>
      <c r="N150" s="32"/>
    </row>
    <row r="151" spans="1:14" s="4" customFormat="1" ht="25.5">
      <c r="A151" s="100" t="s">
        <v>390</v>
      </c>
      <c r="B151" s="31" t="s">
        <v>167</v>
      </c>
      <c r="C151" s="31" t="s">
        <v>73</v>
      </c>
      <c r="D151" s="31" t="s">
        <v>58</v>
      </c>
      <c r="E151" s="32">
        <v>369</v>
      </c>
      <c r="F151" s="32">
        <v>0</v>
      </c>
      <c r="G151" s="32"/>
      <c r="H151" s="72"/>
      <c r="I151" s="14"/>
      <c r="J151" s="32">
        <v>375.8</v>
      </c>
      <c r="K151" s="32">
        <v>0</v>
      </c>
      <c r="L151" s="32"/>
      <c r="M151" s="72"/>
      <c r="N151" s="32"/>
    </row>
    <row r="152" spans="1:14" s="4" customFormat="1" ht="12.75">
      <c r="A152" s="33" t="s">
        <v>63</v>
      </c>
      <c r="B152" s="7" t="s">
        <v>60</v>
      </c>
      <c r="C152" s="7" t="s">
        <v>73</v>
      </c>
      <c r="D152" s="7" t="s">
        <v>58</v>
      </c>
      <c r="E152" s="91">
        <f>E155+E154+E153</f>
        <v>17888</v>
      </c>
      <c r="F152" s="91">
        <f>F155+F154+F153</f>
        <v>2899.5</v>
      </c>
      <c r="G152" s="82">
        <f>F152/F325*100</f>
        <v>18.03138001156695</v>
      </c>
      <c r="H152" s="80">
        <f>F152/E152*100</f>
        <v>16.209190518783544</v>
      </c>
      <c r="I152" s="36"/>
      <c r="J152" s="91">
        <f>J155+J154+J153</f>
        <v>9850</v>
      </c>
      <c r="K152" s="91">
        <f>K155+K154+K153</f>
        <v>2898.9</v>
      </c>
      <c r="L152" s="82">
        <f>K152/K325*100</f>
        <v>18.95945062132112</v>
      </c>
      <c r="M152" s="82">
        <f>K152/J152*100</f>
        <v>29.43045685279188</v>
      </c>
      <c r="N152" s="80">
        <f>F152/K152*100</f>
        <v>100.02069750595052</v>
      </c>
    </row>
    <row r="153" spans="1:14" s="4" customFormat="1" ht="12.75">
      <c r="A153" s="25" t="s">
        <v>363</v>
      </c>
      <c r="B153" s="31" t="s">
        <v>364</v>
      </c>
      <c r="C153" s="31" t="s">
        <v>73</v>
      </c>
      <c r="D153" s="31" t="s">
        <v>58</v>
      </c>
      <c r="E153" s="32">
        <v>0</v>
      </c>
      <c r="F153" s="89">
        <v>0</v>
      </c>
      <c r="G153" s="82"/>
      <c r="H153" s="80"/>
      <c r="I153" s="36"/>
      <c r="J153" s="32">
        <v>0</v>
      </c>
      <c r="K153" s="89">
        <v>0</v>
      </c>
      <c r="L153" s="82"/>
      <c r="M153" s="80"/>
      <c r="N153" s="84"/>
    </row>
    <row r="154" spans="1:14" s="4" customFormat="1" ht="12.75">
      <c r="A154" s="25" t="s">
        <v>365</v>
      </c>
      <c r="B154" s="31" t="s">
        <v>366</v>
      </c>
      <c r="C154" s="31" t="s">
        <v>73</v>
      </c>
      <c r="D154" s="31" t="s">
        <v>58</v>
      </c>
      <c r="E154" s="32">
        <v>0</v>
      </c>
      <c r="F154" s="32">
        <v>0</v>
      </c>
      <c r="G154" s="82"/>
      <c r="H154" s="80"/>
      <c r="I154" s="36"/>
      <c r="J154" s="32">
        <v>0</v>
      </c>
      <c r="K154" s="32">
        <v>0</v>
      </c>
      <c r="L154" s="82"/>
      <c r="M154" s="80"/>
      <c r="N154" s="84"/>
    </row>
    <row r="155" spans="1:14" s="4" customFormat="1" ht="12.75">
      <c r="A155" s="25" t="s">
        <v>14</v>
      </c>
      <c r="B155" s="31" t="s">
        <v>15</v>
      </c>
      <c r="C155" s="31" t="s">
        <v>73</v>
      </c>
      <c r="D155" s="31" t="s">
        <v>58</v>
      </c>
      <c r="E155" s="89">
        <v>17888</v>
      </c>
      <c r="F155" s="32">
        <v>2899.5</v>
      </c>
      <c r="G155" s="32"/>
      <c r="H155" s="13"/>
      <c r="I155" s="14"/>
      <c r="J155" s="89">
        <v>9850</v>
      </c>
      <c r="K155" s="32">
        <v>2898.9</v>
      </c>
      <c r="L155" s="32"/>
      <c r="M155" s="13"/>
      <c r="N155" s="47"/>
    </row>
    <row r="156" spans="1:14" s="4" customFormat="1" ht="12.75" hidden="1">
      <c r="A156" s="17" t="s">
        <v>14</v>
      </c>
      <c r="B156" s="31" t="s">
        <v>15</v>
      </c>
      <c r="C156" s="31" t="s">
        <v>16</v>
      </c>
      <c r="D156" s="31" t="s">
        <v>58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89"/>
      <c r="K156" s="89"/>
      <c r="L156" s="32"/>
      <c r="M156" s="47"/>
      <c r="N156" s="47"/>
    </row>
    <row r="157" spans="1:14" s="4" customFormat="1" ht="12.75" hidden="1">
      <c r="A157" s="17" t="s">
        <v>47</v>
      </c>
      <c r="B157" s="31" t="s">
        <v>15</v>
      </c>
      <c r="C157" s="31" t="s">
        <v>48</v>
      </c>
      <c r="D157" s="31" t="s">
        <v>58</v>
      </c>
      <c r="E157" s="32">
        <f>E158</f>
        <v>12107</v>
      </c>
      <c r="F157" s="47"/>
      <c r="G157" s="32">
        <f>G158</f>
        <v>0</v>
      </c>
      <c r="H157" s="72"/>
      <c r="I157" s="14"/>
      <c r="J157" s="89"/>
      <c r="K157" s="89"/>
      <c r="L157" s="32"/>
      <c r="M157" s="47"/>
      <c r="N157" s="47"/>
    </row>
    <row r="158" spans="1:14" s="4" customFormat="1" ht="25.5" hidden="1">
      <c r="A158" s="17" t="s">
        <v>137</v>
      </c>
      <c r="B158" s="31" t="s">
        <v>15</v>
      </c>
      <c r="C158" s="31" t="s">
        <v>48</v>
      </c>
      <c r="D158" s="31" t="s">
        <v>138</v>
      </c>
      <c r="E158" s="32">
        <v>12107</v>
      </c>
      <c r="F158" s="47"/>
      <c r="G158" s="32">
        <v>0</v>
      </c>
      <c r="H158" s="72"/>
      <c r="I158" s="14"/>
      <c r="J158" s="89"/>
      <c r="K158" s="89"/>
      <c r="L158" s="32"/>
      <c r="M158" s="47"/>
      <c r="N158" s="47"/>
    </row>
    <row r="159" spans="1:14" s="4" customFormat="1" ht="25.5" hidden="1">
      <c r="A159" s="17" t="s">
        <v>17</v>
      </c>
      <c r="B159" s="31" t="s">
        <v>15</v>
      </c>
      <c r="C159" s="31" t="s">
        <v>18</v>
      </c>
      <c r="D159" s="31" t="s">
        <v>58</v>
      </c>
      <c r="E159" s="32">
        <f>E160</f>
        <v>99.9</v>
      </c>
      <c r="F159" s="47"/>
      <c r="G159" s="32">
        <f>G160</f>
        <v>99.9</v>
      </c>
      <c r="H159" s="72"/>
      <c r="I159" s="14"/>
      <c r="J159" s="89"/>
      <c r="K159" s="89"/>
      <c r="L159" s="32"/>
      <c r="M159" s="47"/>
      <c r="N159" s="47"/>
    </row>
    <row r="160" spans="1:14" s="4" customFormat="1" ht="25.5" hidden="1">
      <c r="A160" s="16" t="s">
        <v>137</v>
      </c>
      <c r="B160" s="31" t="s">
        <v>15</v>
      </c>
      <c r="C160" s="31" t="s">
        <v>18</v>
      </c>
      <c r="D160" s="31" t="s">
        <v>138</v>
      </c>
      <c r="E160" s="32">
        <v>99.9</v>
      </c>
      <c r="F160" s="47"/>
      <c r="G160" s="32">
        <v>99.9</v>
      </c>
      <c r="H160" s="72"/>
      <c r="I160" s="14"/>
      <c r="J160" s="89"/>
      <c r="K160" s="89"/>
      <c r="L160" s="32"/>
      <c r="M160" s="47"/>
      <c r="N160" s="47"/>
    </row>
    <row r="161" spans="1:14" s="4" customFormat="1" ht="51" hidden="1">
      <c r="A161" s="25" t="s">
        <v>135</v>
      </c>
      <c r="B161" s="31" t="s">
        <v>169</v>
      </c>
      <c r="C161" s="31" t="s">
        <v>136</v>
      </c>
      <c r="D161" s="31" t="s">
        <v>58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89"/>
      <c r="K161" s="89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89</v>
      </c>
      <c r="B162" s="31" t="s">
        <v>169</v>
      </c>
      <c r="C162" s="31" t="s">
        <v>139</v>
      </c>
      <c r="D162" s="31" t="s">
        <v>58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89"/>
      <c r="K162" s="89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330</v>
      </c>
      <c r="B163" s="31" t="s">
        <v>169</v>
      </c>
      <c r="C163" s="31" t="s">
        <v>234</v>
      </c>
      <c r="D163" s="31" t="s">
        <v>58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89"/>
      <c r="K163" s="89"/>
      <c r="L163" s="32"/>
      <c r="M163" s="32">
        <f>M164</f>
        <v>20.3</v>
      </c>
      <c r="N163" s="32"/>
    </row>
    <row r="164" spans="1:14" s="4" customFormat="1" ht="25.5" hidden="1">
      <c r="A164" s="17" t="s">
        <v>137</v>
      </c>
      <c r="B164" s="31" t="s">
        <v>169</v>
      </c>
      <c r="C164" s="31" t="s">
        <v>234</v>
      </c>
      <c r="D164" s="31" t="s">
        <v>138</v>
      </c>
      <c r="E164" s="32">
        <v>45</v>
      </c>
      <c r="F164" s="32">
        <v>45</v>
      </c>
      <c r="G164" s="32">
        <v>20.3</v>
      </c>
      <c r="H164" s="72"/>
      <c r="I164" s="14"/>
      <c r="J164" s="89"/>
      <c r="K164" s="89"/>
      <c r="L164" s="32"/>
      <c r="M164" s="32">
        <v>20.3</v>
      </c>
      <c r="N164" s="32"/>
    </row>
    <row r="165" spans="1:14" s="4" customFormat="1" ht="25.5" hidden="1">
      <c r="A165" s="22" t="s">
        <v>327</v>
      </c>
      <c r="B165" s="31" t="s">
        <v>169</v>
      </c>
      <c r="C165" s="31" t="s">
        <v>235</v>
      </c>
      <c r="D165" s="31" t="s">
        <v>58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89"/>
      <c r="K165" s="89"/>
      <c r="L165" s="32"/>
      <c r="M165" s="32">
        <f>M166</f>
        <v>13.8</v>
      </c>
      <c r="N165" s="32"/>
    </row>
    <row r="166" spans="1:14" s="4" customFormat="1" ht="25.5" hidden="1">
      <c r="A166" s="17" t="s">
        <v>137</v>
      </c>
      <c r="B166" s="31" t="s">
        <v>169</v>
      </c>
      <c r="C166" s="31" t="s">
        <v>235</v>
      </c>
      <c r="D166" s="31" t="s">
        <v>138</v>
      </c>
      <c r="E166" s="32">
        <v>18</v>
      </c>
      <c r="F166" s="32">
        <v>18</v>
      </c>
      <c r="G166" s="32">
        <v>13.8</v>
      </c>
      <c r="H166" s="72"/>
      <c r="I166" s="14"/>
      <c r="J166" s="89"/>
      <c r="K166" s="89"/>
      <c r="L166" s="32"/>
      <c r="M166" s="32">
        <v>13.8</v>
      </c>
      <c r="N166" s="32"/>
    </row>
    <row r="167" spans="1:14" s="4" customFormat="1" ht="38.25" hidden="1">
      <c r="A167" s="22" t="s">
        <v>328</v>
      </c>
      <c r="B167" s="31" t="s">
        <v>169</v>
      </c>
      <c r="C167" s="31" t="s">
        <v>236</v>
      </c>
      <c r="D167" s="31" t="s">
        <v>58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89"/>
      <c r="K167" s="89"/>
      <c r="L167" s="32"/>
      <c r="M167" s="32">
        <f>M168</f>
        <v>0.1</v>
      </c>
      <c r="N167" s="32"/>
    </row>
    <row r="168" spans="1:14" s="4" customFormat="1" ht="25.5" hidden="1">
      <c r="A168" s="17" t="s">
        <v>137</v>
      </c>
      <c r="B168" s="31" t="s">
        <v>169</v>
      </c>
      <c r="C168" s="31" t="s">
        <v>236</v>
      </c>
      <c r="D168" s="31" t="s">
        <v>138</v>
      </c>
      <c r="E168" s="32">
        <v>0.3</v>
      </c>
      <c r="F168" s="32">
        <v>0.3</v>
      </c>
      <c r="G168" s="32">
        <v>0.1</v>
      </c>
      <c r="H168" s="72"/>
      <c r="I168" s="14"/>
      <c r="J168" s="89"/>
      <c r="K168" s="89"/>
      <c r="L168" s="32"/>
      <c r="M168" s="32">
        <v>0.1</v>
      </c>
      <c r="N168" s="32"/>
    </row>
    <row r="169" spans="1:14" s="4" customFormat="1" ht="38.25" hidden="1">
      <c r="A169" s="22" t="s">
        <v>329</v>
      </c>
      <c r="B169" s="31" t="s">
        <v>169</v>
      </c>
      <c r="C169" s="31" t="s">
        <v>233</v>
      </c>
      <c r="D169" s="31" t="s">
        <v>58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89"/>
      <c r="K169" s="89"/>
      <c r="L169" s="32"/>
      <c r="M169" s="32">
        <f>M170</f>
        <v>5.5</v>
      </c>
      <c r="N169" s="32"/>
    </row>
    <row r="170" spans="1:14" s="4" customFormat="1" ht="25.5" hidden="1">
      <c r="A170" s="17" t="s">
        <v>137</v>
      </c>
      <c r="B170" s="31" t="s">
        <v>169</v>
      </c>
      <c r="C170" s="31" t="s">
        <v>233</v>
      </c>
      <c r="D170" s="31" t="s">
        <v>138</v>
      </c>
      <c r="E170" s="32">
        <v>20</v>
      </c>
      <c r="F170" s="32">
        <v>20</v>
      </c>
      <c r="G170" s="32">
        <v>5.5</v>
      </c>
      <c r="H170" s="72"/>
      <c r="I170" s="14"/>
      <c r="J170" s="89"/>
      <c r="K170" s="89"/>
      <c r="L170" s="32"/>
      <c r="M170" s="32">
        <v>5.5</v>
      </c>
      <c r="N170" s="32"/>
    </row>
    <row r="171" spans="1:14" s="4" customFormat="1" ht="25.5" hidden="1">
      <c r="A171" s="22" t="s">
        <v>324</v>
      </c>
      <c r="B171" s="31" t="s">
        <v>169</v>
      </c>
      <c r="C171" s="31" t="s">
        <v>237</v>
      </c>
      <c r="D171" s="31" t="s">
        <v>58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89"/>
      <c r="K171" s="89"/>
      <c r="L171" s="32"/>
      <c r="M171" s="32">
        <f>M172</f>
        <v>3549.2</v>
      </c>
      <c r="N171" s="32"/>
    </row>
    <row r="172" spans="1:14" s="4" customFormat="1" ht="25.5" hidden="1">
      <c r="A172" s="17" t="s">
        <v>137</v>
      </c>
      <c r="B172" s="31" t="s">
        <v>169</v>
      </c>
      <c r="C172" s="31" t="s">
        <v>237</v>
      </c>
      <c r="D172" s="31" t="s">
        <v>138</v>
      </c>
      <c r="E172" s="32">
        <v>5214.7</v>
      </c>
      <c r="F172" s="32">
        <v>5214.7</v>
      </c>
      <c r="G172" s="32">
        <v>3549.2</v>
      </c>
      <c r="H172" s="72"/>
      <c r="I172" s="14"/>
      <c r="J172" s="89"/>
      <c r="K172" s="89"/>
      <c r="L172" s="32"/>
      <c r="M172" s="32">
        <v>3549.2</v>
      </c>
      <c r="N172" s="32"/>
    </row>
    <row r="173" spans="1:14" s="4" customFormat="1" ht="12.75" hidden="1">
      <c r="A173" s="49" t="s">
        <v>208</v>
      </c>
      <c r="B173" s="12" t="s">
        <v>174</v>
      </c>
      <c r="C173" s="12" t="s">
        <v>209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8"/>
      <c r="K173" s="88"/>
      <c r="L173" s="13"/>
      <c r="M173" s="13"/>
      <c r="N173" s="13"/>
    </row>
    <row r="174" spans="1:14" s="4" customFormat="1" ht="51" hidden="1">
      <c r="A174" s="49" t="s">
        <v>299</v>
      </c>
      <c r="B174" s="12" t="s">
        <v>174</v>
      </c>
      <c r="C174" s="12" t="s">
        <v>300</v>
      </c>
      <c r="D174" s="12" t="s">
        <v>58</v>
      </c>
      <c r="E174" s="13">
        <f>E175</f>
        <v>5307</v>
      </c>
      <c r="F174" s="13"/>
      <c r="G174" s="13">
        <f>G175</f>
        <v>1292.1</v>
      </c>
      <c r="H174" s="69"/>
      <c r="I174" s="14"/>
      <c r="J174" s="88"/>
      <c r="K174" s="88"/>
      <c r="L174" s="13"/>
      <c r="M174" s="13"/>
      <c r="N174" s="13"/>
    </row>
    <row r="175" spans="1:14" s="4" customFormat="1" ht="12.75" hidden="1">
      <c r="A175" s="49" t="s">
        <v>92</v>
      </c>
      <c r="B175" s="12" t="s">
        <v>174</v>
      </c>
      <c r="C175" s="12" t="s">
        <v>300</v>
      </c>
      <c r="D175" s="12" t="s">
        <v>64</v>
      </c>
      <c r="E175" s="13">
        <v>5307</v>
      </c>
      <c r="F175" s="13"/>
      <c r="G175" s="13">
        <v>1292.1</v>
      </c>
      <c r="H175" s="69"/>
      <c r="I175" s="14"/>
      <c r="J175" s="88"/>
      <c r="K175" s="88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311</v>
      </c>
      <c r="F176" s="35">
        <f>F177</f>
        <v>61.8</v>
      </c>
      <c r="G176" s="81">
        <f>F176/F325*100</f>
        <v>0.3843211880375366</v>
      </c>
      <c r="H176" s="80">
        <f>F176/E176*100</f>
        <v>19.871382636655948</v>
      </c>
      <c r="I176" s="36"/>
      <c r="J176" s="92">
        <f>J177</f>
        <v>311</v>
      </c>
      <c r="K176" s="92">
        <f>K177</f>
        <v>125.2</v>
      </c>
      <c r="L176" s="81">
        <f>K176/K325*100</f>
        <v>0.8188358404185742</v>
      </c>
      <c r="M176" s="81">
        <f>K176/J176*100</f>
        <v>40.257234726688104</v>
      </c>
      <c r="N176" s="80">
        <f>F176/K176*100</f>
        <v>49.36102236421725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311</v>
      </c>
      <c r="F177" s="13">
        <v>61.8</v>
      </c>
      <c r="G177" s="13"/>
      <c r="H177" s="85">
        <f aca="true" t="shared" si="8" ref="H177:H199">F177/E177*100</f>
        <v>19.871382636655948</v>
      </c>
      <c r="I177" s="14"/>
      <c r="J177" s="13">
        <v>311</v>
      </c>
      <c r="K177" s="13">
        <v>125.2</v>
      </c>
      <c r="L177" s="13"/>
      <c r="M177" s="85">
        <f>K177/J177*100</f>
        <v>40.257234726688104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8"/>
      <c r="K178" s="88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132</v>
      </c>
      <c r="B179" s="12" t="s">
        <v>62</v>
      </c>
      <c r="C179" s="12" t="s">
        <v>188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8"/>
      <c r="K179" s="88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164</v>
      </c>
      <c r="B180" s="12" t="s">
        <v>62</v>
      </c>
      <c r="C180" s="12" t="s">
        <v>188</v>
      </c>
      <c r="D180" s="12" t="s">
        <v>163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8"/>
      <c r="K180" s="88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272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8"/>
      <c r="K181" s="88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164</v>
      </c>
      <c r="B182" s="12" t="s">
        <v>62</v>
      </c>
      <c r="C182" s="12" t="s">
        <v>272</v>
      </c>
      <c r="D182" s="12" t="s">
        <v>163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8"/>
      <c r="K182" s="88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331</v>
      </c>
      <c r="B183" s="12" t="s">
        <v>62</v>
      </c>
      <c r="C183" s="12" t="s">
        <v>273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8"/>
      <c r="K183" s="88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164</v>
      </c>
      <c r="B184" s="12" t="s">
        <v>62</v>
      </c>
      <c r="C184" s="12" t="s">
        <v>273</v>
      </c>
      <c r="D184" s="12" t="s">
        <v>163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8"/>
      <c r="K184" s="88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332</v>
      </c>
      <c r="B185" s="12" t="s">
        <v>62</v>
      </c>
      <c r="C185" s="12" t="s">
        <v>274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8"/>
      <c r="K185" s="88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164</v>
      </c>
      <c r="B186" s="12" t="s">
        <v>62</v>
      </c>
      <c r="C186" s="12" t="s">
        <v>274</v>
      </c>
      <c r="D186" s="12" t="s">
        <v>163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8"/>
      <c r="K186" s="88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333</v>
      </c>
      <c r="B187" s="12" t="s">
        <v>62</v>
      </c>
      <c r="C187" s="12" t="s">
        <v>275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8"/>
      <c r="K187" s="88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164</v>
      </c>
      <c r="B188" s="12" t="s">
        <v>62</v>
      </c>
      <c r="C188" s="12" t="s">
        <v>275</v>
      </c>
      <c r="D188" s="12" t="s">
        <v>163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8"/>
      <c r="K188" s="88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240</v>
      </c>
      <c r="B189" s="12" t="s">
        <v>62</v>
      </c>
      <c r="C189" s="12" t="s">
        <v>276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8"/>
      <c r="K189" s="88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276</v>
      </c>
      <c r="D190" s="12" t="s">
        <v>163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8"/>
      <c r="K190" s="88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8"/>
      <c r="K191" s="88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8"/>
      <c r="K192" s="88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164</v>
      </c>
      <c r="B193" s="12" t="s">
        <v>62</v>
      </c>
      <c r="C193" s="12" t="s">
        <v>25</v>
      </c>
      <c r="D193" s="12" t="s">
        <v>163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8"/>
      <c r="K193" s="88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208</v>
      </c>
      <c r="B194" s="12" t="s">
        <v>62</v>
      </c>
      <c r="C194" s="12" t="s">
        <v>209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8"/>
      <c r="K194" s="88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287</v>
      </c>
      <c r="B195" s="24" t="s">
        <v>62</v>
      </c>
      <c r="C195" s="24" t="s">
        <v>289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4"/>
      <c r="K195" s="94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290</v>
      </c>
      <c r="B196" s="24" t="s">
        <v>62</v>
      </c>
      <c r="C196" s="24" t="s">
        <v>291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4"/>
      <c r="K196" s="94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164</v>
      </c>
      <c r="B197" s="24" t="s">
        <v>62</v>
      </c>
      <c r="C197" s="24" t="s">
        <v>291</v>
      </c>
      <c r="D197" s="24" t="s">
        <v>163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4"/>
      <c r="K197" s="94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285</v>
      </c>
      <c r="B198" s="24" t="s">
        <v>62</v>
      </c>
      <c r="C198" s="24" t="s">
        <v>286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4"/>
      <c r="K198" s="94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164</v>
      </c>
      <c r="B199" s="24" t="s">
        <v>62</v>
      </c>
      <c r="C199" s="24" t="s">
        <v>286</v>
      </c>
      <c r="D199" s="24" t="s">
        <v>163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4"/>
      <c r="K199" s="94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189</v>
      </c>
      <c r="B200" s="12" t="s">
        <v>96</v>
      </c>
      <c r="C200" s="12" t="s">
        <v>190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8"/>
      <c r="K200" s="88"/>
      <c r="L200" s="13"/>
      <c r="M200" s="13">
        <f>M201</f>
        <v>7060</v>
      </c>
      <c r="N200" s="13"/>
    </row>
    <row r="201" spans="1:14" s="4" customFormat="1" ht="76.5" hidden="1">
      <c r="A201" s="58" t="s">
        <v>199</v>
      </c>
      <c r="B201" s="12" t="s">
        <v>96</v>
      </c>
      <c r="C201" s="12" t="s">
        <v>191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8"/>
      <c r="K201" s="88"/>
      <c r="L201" s="13"/>
      <c r="M201" s="13">
        <f>M202</f>
        <v>7060</v>
      </c>
      <c r="N201" s="13"/>
    </row>
    <row r="202" spans="1:14" s="4" customFormat="1" ht="12.75" hidden="1">
      <c r="A202" s="59" t="s">
        <v>192</v>
      </c>
      <c r="B202" s="12" t="s">
        <v>96</v>
      </c>
      <c r="C202" s="12" t="s">
        <v>191</v>
      </c>
      <c r="D202" s="12" t="s">
        <v>193</v>
      </c>
      <c r="E202" s="13">
        <v>8500.1</v>
      </c>
      <c r="F202" s="13">
        <v>8500.1</v>
      </c>
      <c r="G202" s="13">
        <v>7060</v>
      </c>
      <c r="H202" s="13"/>
      <c r="I202" s="14"/>
      <c r="J202" s="88"/>
      <c r="K202" s="88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8"/>
      <c r="K203" s="88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183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8"/>
      <c r="K204" s="88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334</v>
      </c>
      <c r="B205" s="31" t="s">
        <v>96</v>
      </c>
      <c r="C205" s="31" t="s">
        <v>246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89"/>
      <c r="K205" s="89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246</v>
      </c>
      <c r="D206" s="31" t="s">
        <v>163</v>
      </c>
      <c r="E206" s="32">
        <v>192.8</v>
      </c>
      <c r="F206" s="32"/>
      <c r="G206" s="32">
        <v>20.5</v>
      </c>
      <c r="H206" s="32"/>
      <c r="I206" s="14"/>
      <c r="J206" s="89"/>
      <c r="K206" s="89"/>
      <c r="L206" s="32"/>
      <c r="M206" s="32"/>
      <c r="N206" s="32"/>
    </row>
    <row r="207" spans="1:14" s="4" customFormat="1" ht="76.5" hidden="1">
      <c r="A207" s="22" t="s">
        <v>335</v>
      </c>
      <c r="B207" s="31" t="s">
        <v>96</v>
      </c>
      <c r="C207" s="31" t="s">
        <v>245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89"/>
      <c r="K207" s="89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245</v>
      </c>
      <c r="D208" s="31" t="s">
        <v>163</v>
      </c>
      <c r="E208" s="32">
        <v>108.8</v>
      </c>
      <c r="F208" s="32"/>
      <c r="G208" s="32">
        <v>0</v>
      </c>
      <c r="H208" s="32"/>
      <c r="I208" s="14"/>
      <c r="J208" s="89"/>
      <c r="K208" s="89"/>
      <c r="L208" s="32"/>
      <c r="M208" s="32"/>
      <c r="N208" s="32"/>
    </row>
    <row r="209" spans="1:14" s="4" customFormat="1" ht="93.75" customHeight="1" hidden="1">
      <c r="A209" s="22" t="s">
        <v>336</v>
      </c>
      <c r="B209" s="31" t="s">
        <v>96</v>
      </c>
      <c r="C209" s="31" t="s">
        <v>244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89"/>
      <c r="K209" s="89"/>
      <c r="L209" s="32"/>
      <c r="M209" s="32"/>
      <c r="N209" s="32"/>
    </row>
    <row r="210" spans="1:14" s="4" customFormat="1" ht="12.75" hidden="1">
      <c r="A210" s="22" t="s">
        <v>164</v>
      </c>
      <c r="B210" s="31" t="s">
        <v>96</v>
      </c>
      <c r="C210" s="31" t="s">
        <v>244</v>
      </c>
      <c r="D210" s="31" t="s">
        <v>163</v>
      </c>
      <c r="E210" s="32">
        <v>2.9</v>
      </c>
      <c r="F210" s="32"/>
      <c r="G210" s="32">
        <v>0</v>
      </c>
      <c r="H210" s="32"/>
      <c r="I210" s="14"/>
      <c r="J210" s="89"/>
      <c r="K210" s="89"/>
      <c r="L210" s="32"/>
      <c r="M210" s="32"/>
      <c r="N210" s="32"/>
    </row>
    <row r="211" spans="1:14" s="4" customFormat="1" ht="89.25" hidden="1">
      <c r="A211" s="22" t="s">
        <v>337</v>
      </c>
      <c r="B211" s="31" t="s">
        <v>96</v>
      </c>
      <c r="C211" s="31" t="s">
        <v>243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89"/>
      <c r="K211" s="89"/>
      <c r="L211" s="32"/>
      <c r="M211" s="32"/>
      <c r="N211" s="32"/>
    </row>
    <row r="212" spans="1:14" s="4" customFormat="1" ht="12.75" hidden="1">
      <c r="A212" s="17" t="s">
        <v>164</v>
      </c>
      <c r="B212" s="31" t="s">
        <v>96</v>
      </c>
      <c r="C212" s="31" t="s">
        <v>243</v>
      </c>
      <c r="D212" s="31" t="s">
        <v>163</v>
      </c>
      <c r="E212" s="32">
        <v>260</v>
      </c>
      <c r="F212" s="32"/>
      <c r="G212" s="32">
        <v>47.2</v>
      </c>
      <c r="H212" s="32"/>
      <c r="I212" s="14"/>
      <c r="J212" s="89"/>
      <c r="K212" s="89"/>
      <c r="L212" s="32"/>
      <c r="M212" s="32"/>
      <c r="N212" s="32"/>
    </row>
    <row r="213" spans="1:14" s="4" customFormat="1" ht="25.5" hidden="1">
      <c r="A213" s="17" t="s">
        <v>352</v>
      </c>
      <c r="B213" s="31" t="s">
        <v>96</v>
      </c>
      <c r="C213" s="31" t="s">
        <v>242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89"/>
      <c r="K213" s="89"/>
      <c r="L213" s="32"/>
      <c r="M213" s="32">
        <f>M214</f>
        <v>857.3</v>
      </c>
      <c r="N213" s="32"/>
    </row>
    <row r="214" spans="1:14" s="4" customFormat="1" ht="12.75" hidden="1">
      <c r="A214" s="17" t="s">
        <v>164</v>
      </c>
      <c r="B214" s="31" t="s">
        <v>96</v>
      </c>
      <c r="C214" s="31" t="s">
        <v>242</v>
      </c>
      <c r="D214" s="31" t="s">
        <v>163</v>
      </c>
      <c r="E214" s="32">
        <v>2362.7</v>
      </c>
      <c r="F214" s="32">
        <v>2362.7</v>
      </c>
      <c r="G214" s="32">
        <v>857.3</v>
      </c>
      <c r="H214" s="32"/>
      <c r="I214" s="14"/>
      <c r="J214" s="89"/>
      <c r="K214" s="89"/>
      <c r="L214" s="32"/>
      <c r="M214" s="32">
        <v>857.3</v>
      </c>
      <c r="N214" s="32"/>
    </row>
    <row r="215" spans="1:14" s="4" customFormat="1" ht="89.25" hidden="1">
      <c r="A215" s="17" t="s">
        <v>314</v>
      </c>
      <c r="B215" s="31" t="s">
        <v>96</v>
      </c>
      <c r="C215" s="31" t="s">
        <v>241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89"/>
      <c r="K215" s="89"/>
      <c r="L215" s="32"/>
      <c r="M215" s="32">
        <f>M216</f>
        <v>0</v>
      </c>
      <c r="N215" s="32"/>
    </row>
    <row r="216" spans="1:14" s="4" customFormat="1" ht="12.75" hidden="1">
      <c r="A216" s="17" t="s">
        <v>164</v>
      </c>
      <c r="B216" s="31" t="s">
        <v>96</v>
      </c>
      <c r="C216" s="31" t="s">
        <v>241</v>
      </c>
      <c r="D216" s="31" t="s">
        <v>163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89"/>
      <c r="K216" s="89"/>
      <c r="L216" s="32"/>
      <c r="M216" s="32">
        <v>0</v>
      </c>
      <c r="N216" s="32"/>
    </row>
    <row r="217" spans="1:14" s="4" customFormat="1" ht="12.75" hidden="1">
      <c r="A217" s="49" t="s">
        <v>208</v>
      </c>
      <c r="B217" s="31" t="s">
        <v>96</v>
      </c>
      <c r="C217" s="31" t="s">
        <v>209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89"/>
      <c r="K217" s="89"/>
      <c r="L217" s="32"/>
      <c r="M217" s="32"/>
      <c r="N217" s="32"/>
    </row>
    <row r="218" spans="1:14" s="4" customFormat="1" ht="51" hidden="1">
      <c r="A218" s="17" t="s">
        <v>287</v>
      </c>
      <c r="B218" s="31" t="s">
        <v>96</v>
      </c>
      <c r="C218" s="31" t="s">
        <v>289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89"/>
      <c r="K218" s="89"/>
      <c r="L218" s="32"/>
      <c r="M218" s="32"/>
      <c r="N218" s="32"/>
    </row>
    <row r="219" spans="1:14" s="4" customFormat="1" ht="12.75" hidden="1">
      <c r="A219" s="17" t="s">
        <v>292</v>
      </c>
      <c r="B219" s="31" t="s">
        <v>96</v>
      </c>
      <c r="C219" s="31" t="s">
        <v>294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89"/>
      <c r="K219" s="89"/>
      <c r="L219" s="32"/>
      <c r="M219" s="32"/>
      <c r="N219" s="32"/>
    </row>
    <row r="220" spans="1:14" s="4" customFormat="1" ht="12.75" hidden="1">
      <c r="A220" s="17" t="s">
        <v>164</v>
      </c>
      <c r="B220" s="31" t="s">
        <v>96</v>
      </c>
      <c r="C220" s="31" t="s">
        <v>294</v>
      </c>
      <c r="D220" s="31" t="s">
        <v>163</v>
      </c>
      <c r="E220" s="32">
        <v>300</v>
      </c>
      <c r="F220" s="32"/>
      <c r="G220" s="32">
        <v>0</v>
      </c>
      <c r="H220" s="32"/>
      <c r="I220" s="14"/>
      <c r="J220" s="89"/>
      <c r="K220" s="89"/>
      <c r="L220" s="32"/>
      <c r="M220" s="32"/>
      <c r="N220" s="32"/>
    </row>
    <row r="221" spans="1:14" s="4" customFormat="1" ht="25.5" hidden="1">
      <c r="A221" s="17" t="s">
        <v>293</v>
      </c>
      <c r="B221" s="31" t="s">
        <v>96</v>
      </c>
      <c r="C221" s="31" t="s">
        <v>295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89"/>
      <c r="K221" s="89"/>
      <c r="L221" s="32"/>
      <c r="M221" s="32"/>
      <c r="N221" s="32"/>
    </row>
    <row r="222" spans="1:14" s="4" customFormat="1" ht="12.75" hidden="1">
      <c r="A222" s="17" t="s">
        <v>164</v>
      </c>
      <c r="B222" s="31" t="s">
        <v>96</v>
      </c>
      <c r="C222" s="31" t="s">
        <v>295</v>
      </c>
      <c r="D222" s="31" t="s">
        <v>163</v>
      </c>
      <c r="E222" s="32">
        <v>415</v>
      </c>
      <c r="F222" s="32"/>
      <c r="G222" s="32">
        <v>112.6</v>
      </c>
      <c r="H222" s="32"/>
      <c r="I222" s="14"/>
      <c r="J222" s="89"/>
      <c r="K222" s="89"/>
      <c r="L222" s="32"/>
      <c r="M222" s="32"/>
      <c r="N222" s="32"/>
    </row>
    <row r="223" spans="1:14" s="4" customFormat="1" ht="25.5" hidden="1">
      <c r="A223" s="17" t="s">
        <v>288</v>
      </c>
      <c r="B223" s="31" t="s">
        <v>96</v>
      </c>
      <c r="C223" s="31" t="s">
        <v>296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89"/>
      <c r="K223" s="89"/>
      <c r="L223" s="32"/>
      <c r="M223" s="32"/>
      <c r="N223" s="32"/>
    </row>
    <row r="224" spans="1:14" s="4" customFormat="1" ht="12.75" hidden="1">
      <c r="A224" s="17" t="s">
        <v>164</v>
      </c>
      <c r="B224" s="31" t="s">
        <v>96</v>
      </c>
      <c r="C224" s="31" t="s">
        <v>296</v>
      </c>
      <c r="D224" s="31" t="s">
        <v>163</v>
      </c>
      <c r="E224" s="32">
        <f>28896-2300</f>
        <v>26596</v>
      </c>
      <c r="F224" s="32"/>
      <c r="G224" s="32">
        <v>121.9</v>
      </c>
      <c r="H224" s="32"/>
      <c r="I224" s="14"/>
      <c r="J224" s="89"/>
      <c r="K224" s="89"/>
      <c r="L224" s="32"/>
      <c r="M224" s="32"/>
      <c r="N224" s="32"/>
    </row>
    <row r="225" spans="1:14" s="4" customFormat="1" ht="25.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9778.9</v>
      </c>
      <c r="F225" s="47">
        <f>F226</f>
        <v>4572</v>
      </c>
      <c r="G225" s="82">
        <f>F225/F325*100</f>
        <v>28.432305367437177</v>
      </c>
      <c r="H225" s="80">
        <f>F225/E225*100</f>
        <v>46.75372485657896</v>
      </c>
      <c r="I225" s="36"/>
      <c r="J225" s="47">
        <f>J226</f>
        <v>8818.1</v>
      </c>
      <c r="K225" s="47">
        <f>K226</f>
        <v>4265.2</v>
      </c>
      <c r="L225" s="82">
        <f>K225/K325*100</f>
        <v>27.89535644211903</v>
      </c>
      <c r="M225" s="82">
        <f>K225/J225*100</f>
        <v>48.36869620439777</v>
      </c>
      <c r="N225" s="80">
        <f>F225/K225*100</f>
        <v>107.1930976273094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9778.9</v>
      </c>
      <c r="F226" s="89">
        <v>4572</v>
      </c>
      <c r="G226" s="32"/>
      <c r="H226" s="85">
        <f aca="true" t="shared" si="11" ref="H226:H271">F226/E226*100</f>
        <v>46.75372485657896</v>
      </c>
      <c r="I226" s="14"/>
      <c r="J226" s="32">
        <v>8818.1</v>
      </c>
      <c r="K226" s="89">
        <v>4265.2</v>
      </c>
      <c r="L226" s="32"/>
      <c r="M226" s="85">
        <f>K226/J226*100</f>
        <v>48.36869620439777</v>
      </c>
      <c r="N226" s="32"/>
    </row>
    <row r="227" spans="1:14" s="4" customFormat="1" ht="25.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8"/>
      <c r="K227" s="88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102</v>
      </c>
      <c r="C228" s="37" t="s">
        <v>176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5"/>
      <c r="K228" s="95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175</v>
      </c>
      <c r="B229" s="37" t="s">
        <v>102</v>
      </c>
      <c r="C229" s="37" t="s">
        <v>177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5"/>
      <c r="K229" s="95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164</v>
      </c>
      <c r="B230" s="37" t="s">
        <v>102</v>
      </c>
      <c r="C230" s="37" t="s">
        <v>177</v>
      </c>
      <c r="D230" s="37" t="s">
        <v>163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5"/>
      <c r="K230" s="95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338</v>
      </c>
      <c r="B231" s="37" t="s">
        <v>102</v>
      </c>
      <c r="C231" s="37" t="s">
        <v>250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5"/>
      <c r="K231" s="95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164</v>
      </c>
      <c r="B232" s="37" t="s">
        <v>102</v>
      </c>
      <c r="C232" s="37" t="s">
        <v>250</v>
      </c>
      <c r="D232" s="37" t="s">
        <v>163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5"/>
      <c r="K232" s="95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339</v>
      </c>
      <c r="B233" s="37" t="s">
        <v>102</v>
      </c>
      <c r="C233" s="37" t="s">
        <v>249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96"/>
      <c r="K233" s="96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164</v>
      </c>
      <c r="B234" s="37" t="s">
        <v>102</v>
      </c>
      <c r="C234" s="37" t="s">
        <v>249</v>
      </c>
      <c r="D234" s="37" t="s">
        <v>163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96"/>
      <c r="K234" s="96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340</v>
      </c>
      <c r="B235" s="37" t="s">
        <v>102</v>
      </c>
      <c r="C235" s="37" t="s">
        <v>248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5"/>
      <c r="K235" s="95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164</v>
      </c>
      <c r="B236" s="37" t="s">
        <v>102</v>
      </c>
      <c r="C236" s="37" t="s">
        <v>248</v>
      </c>
      <c r="D236" s="37" t="s">
        <v>163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5"/>
      <c r="K236" s="95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341</v>
      </c>
      <c r="B237" s="37" t="s">
        <v>102</v>
      </c>
      <c r="C237" s="37" t="s">
        <v>247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5"/>
      <c r="K237" s="95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164</v>
      </c>
      <c r="B238" s="37" t="s">
        <v>102</v>
      </c>
      <c r="C238" s="37" t="s">
        <v>247</v>
      </c>
      <c r="D238" s="37" t="s">
        <v>163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5"/>
      <c r="K238" s="95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178</v>
      </c>
      <c r="B239" s="37" t="s">
        <v>102</v>
      </c>
      <c r="C239" s="60" t="s">
        <v>349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5"/>
      <c r="K239" s="95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164</v>
      </c>
      <c r="B240" s="37" t="s">
        <v>102</v>
      </c>
      <c r="C240" s="60" t="s">
        <v>349</v>
      </c>
      <c r="D240" s="37" t="s">
        <v>163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5"/>
      <c r="K240" s="95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8"/>
      <c r="K241" s="88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102</v>
      </c>
      <c r="C242" s="20" t="s">
        <v>179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89"/>
      <c r="K242" s="89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180</v>
      </c>
      <c r="B243" s="20" t="s">
        <v>102</v>
      </c>
      <c r="C243" s="20" t="s">
        <v>181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89"/>
      <c r="K243" s="89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164</v>
      </c>
      <c r="B244" s="20" t="s">
        <v>102</v>
      </c>
      <c r="C244" s="20" t="s">
        <v>181</v>
      </c>
      <c r="D244" s="20" t="s">
        <v>163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89"/>
      <c r="K244" s="89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342</v>
      </c>
      <c r="B245" s="20" t="s">
        <v>102</v>
      </c>
      <c r="C245" s="20" t="s">
        <v>254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89"/>
      <c r="K245" s="89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164</v>
      </c>
      <c r="B246" s="20" t="s">
        <v>102</v>
      </c>
      <c r="C246" s="20" t="s">
        <v>254</v>
      </c>
      <c r="D246" s="20" t="s">
        <v>163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89"/>
      <c r="K246" s="89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343</v>
      </c>
      <c r="B247" s="20" t="s">
        <v>102</v>
      </c>
      <c r="C247" s="20" t="s">
        <v>253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89"/>
      <c r="K247" s="89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164</v>
      </c>
      <c r="B248" s="20" t="s">
        <v>102</v>
      </c>
      <c r="C248" s="20" t="s">
        <v>253</v>
      </c>
      <c r="D248" s="20" t="s">
        <v>163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89"/>
      <c r="K248" s="89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344</v>
      </c>
      <c r="B249" s="20" t="s">
        <v>102</v>
      </c>
      <c r="C249" s="20" t="s">
        <v>252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89"/>
      <c r="K249" s="89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164</v>
      </c>
      <c r="B250" s="20" t="s">
        <v>102</v>
      </c>
      <c r="C250" s="20" t="s">
        <v>252</v>
      </c>
      <c r="D250" s="20" t="s">
        <v>163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89"/>
      <c r="K250" s="89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345</v>
      </c>
      <c r="B251" s="20" t="s">
        <v>102</v>
      </c>
      <c r="C251" s="20" t="s">
        <v>251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89"/>
      <c r="K251" s="89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164</v>
      </c>
      <c r="B252" s="20" t="s">
        <v>102</v>
      </c>
      <c r="C252" s="20" t="s">
        <v>251</v>
      </c>
      <c r="D252" s="20" t="s">
        <v>163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89"/>
      <c r="K252" s="89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182</v>
      </c>
      <c r="B253" s="20" t="s">
        <v>102</v>
      </c>
      <c r="C253" s="50" t="s">
        <v>348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89"/>
      <c r="K253" s="89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164</v>
      </c>
      <c r="B254" s="20" t="s">
        <v>102</v>
      </c>
      <c r="C254" s="50" t="s">
        <v>348</v>
      </c>
      <c r="D254" s="20" t="s">
        <v>163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89"/>
      <c r="K254" s="89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89"/>
      <c r="K255" s="89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89"/>
      <c r="K256" s="89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164</v>
      </c>
      <c r="B257" s="20" t="s">
        <v>102</v>
      </c>
      <c r="C257" s="50" t="s">
        <v>27</v>
      </c>
      <c r="D257" s="20" t="s">
        <v>163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89"/>
      <c r="K257" s="89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89"/>
      <c r="K258" s="89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142</v>
      </c>
      <c r="B259" s="20" t="s">
        <v>102</v>
      </c>
      <c r="C259" s="50" t="s">
        <v>21</v>
      </c>
      <c r="D259" s="20" t="s">
        <v>143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89"/>
      <c r="K259" s="89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208</v>
      </c>
      <c r="B260" s="31" t="s">
        <v>102</v>
      </c>
      <c r="C260" s="31" t="s">
        <v>209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3"/>
      <c r="K260" s="93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277</v>
      </c>
      <c r="B261" s="31" t="s">
        <v>102</v>
      </c>
      <c r="C261" s="31" t="s">
        <v>278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3"/>
      <c r="K261" s="93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279</v>
      </c>
      <c r="B262" s="31" t="s">
        <v>102</v>
      </c>
      <c r="C262" s="31" t="s">
        <v>281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3"/>
      <c r="K262" s="93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164</v>
      </c>
      <c r="B263" s="31" t="s">
        <v>102</v>
      </c>
      <c r="C263" s="31" t="s">
        <v>281</v>
      </c>
      <c r="D263" s="20" t="s">
        <v>163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3"/>
      <c r="K263" s="93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280</v>
      </c>
      <c r="B264" s="31" t="s">
        <v>102</v>
      </c>
      <c r="C264" s="31" t="s">
        <v>282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3"/>
      <c r="K264" s="93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164</v>
      </c>
      <c r="B265" s="31" t="s">
        <v>102</v>
      </c>
      <c r="C265" s="31" t="s">
        <v>282</v>
      </c>
      <c r="D265" s="20" t="s">
        <v>163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3"/>
      <c r="K265" s="93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212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89"/>
      <c r="K266" s="89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315</v>
      </c>
      <c r="B267" s="20" t="s">
        <v>106</v>
      </c>
      <c r="C267" s="20" t="s">
        <v>213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89"/>
      <c r="K267" s="89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165</v>
      </c>
      <c r="B268" s="20" t="s">
        <v>106</v>
      </c>
      <c r="C268" s="20" t="s">
        <v>213</v>
      </c>
      <c r="D268" s="20" t="s">
        <v>166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89"/>
      <c r="K268" s="89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200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89"/>
      <c r="K269" s="89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108</v>
      </c>
      <c r="B270" s="20" t="s">
        <v>109</v>
      </c>
      <c r="C270" s="20" t="s">
        <v>210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89"/>
      <c r="K270" s="89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165</v>
      </c>
      <c r="B271" s="20" t="s">
        <v>109</v>
      </c>
      <c r="C271" s="20" t="s">
        <v>210</v>
      </c>
      <c r="D271" s="20" t="s">
        <v>166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89"/>
      <c r="K271" s="89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131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8"/>
      <c r="K272" s="88"/>
      <c r="L272" s="13"/>
      <c r="M272" s="13"/>
      <c r="N272" s="13"/>
    </row>
    <row r="273" spans="1:14" s="4" customFormat="1" ht="25.5" hidden="1">
      <c r="A273" s="17" t="s">
        <v>91</v>
      </c>
      <c r="B273" s="12" t="s">
        <v>131</v>
      </c>
      <c r="C273" s="12" t="s">
        <v>183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8"/>
      <c r="K273" s="88"/>
      <c r="L273" s="13"/>
      <c r="M273" s="13"/>
      <c r="N273" s="13"/>
    </row>
    <row r="274" spans="1:14" s="4" customFormat="1" ht="76.5" hidden="1">
      <c r="A274" s="22" t="s">
        <v>346</v>
      </c>
      <c r="B274" s="31" t="s">
        <v>131</v>
      </c>
      <c r="C274" s="31" t="s">
        <v>184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89"/>
      <c r="K274" s="89"/>
      <c r="L274" s="32"/>
      <c r="M274" s="32"/>
      <c r="N274" s="32"/>
    </row>
    <row r="275" spans="1:14" s="4" customFormat="1" ht="12.75" hidden="1">
      <c r="A275" s="22" t="s">
        <v>164</v>
      </c>
      <c r="B275" s="31" t="s">
        <v>131</v>
      </c>
      <c r="C275" s="31" t="s">
        <v>184</v>
      </c>
      <c r="D275" s="31" t="s">
        <v>163</v>
      </c>
      <c r="E275" s="32">
        <v>70</v>
      </c>
      <c r="F275" s="32"/>
      <c r="G275" s="32">
        <v>2.4</v>
      </c>
      <c r="H275" s="32"/>
      <c r="I275" s="14"/>
      <c r="J275" s="89"/>
      <c r="K275" s="89"/>
      <c r="L275" s="32"/>
      <c r="M275" s="32"/>
      <c r="N275" s="32"/>
    </row>
    <row r="276" spans="1:14" s="4" customFormat="1" ht="89.25" hidden="1">
      <c r="A276" s="22" t="s">
        <v>337</v>
      </c>
      <c r="B276" s="31" t="s">
        <v>131</v>
      </c>
      <c r="C276" s="31" t="s">
        <v>243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89"/>
      <c r="K276" s="89"/>
      <c r="L276" s="32"/>
      <c r="M276" s="32"/>
      <c r="N276" s="32"/>
    </row>
    <row r="277" spans="1:14" s="4" customFormat="1" ht="12.75" hidden="1">
      <c r="A277" s="17" t="s">
        <v>164</v>
      </c>
      <c r="B277" s="31" t="s">
        <v>131</v>
      </c>
      <c r="C277" s="31" t="s">
        <v>243</v>
      </c>
      <c r="D277" s="31" t="s">
        <v>163</v>
      </c>
      <c r="E277" s="32">
        <v>182</v>
      </c>
      <c r="F277" s="32"/>
      <c r="G277" s="32">
        <v>113.9</v>
      </c>
      <c r="H277" s="32"/>
      <c r="I277" s="14"/>
      <c r="J277" s="89"/>
      <c r="K277" s="89"/>
      <c r="L277" s="32"/>
      <c r="M277" s="32"/>
      <c r="N277" s="32"/>
    </row>
    <row r="278" spans="1:14" s="4" customFormat="1" ht="89.25" hidden="1">
      <c r="A278" s="17" t="s">
        <v>314</v>
      </c>
      <c r="B278" s="31" t="s">
        <v>131</v>
      </c>
      <c r="C278" s="51" t="s">
        <v>241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89"/>
      <c r="K278" s="89"/>
      <c r="L278" s="32"/>
      <c r="M278" s="32"/>
      <c r="N278" s="32"/>
    </row>
    <row r="279" spans="1:14" s="4" customFormat="1" ht="12.75" hidden="1">
      <c r="A279" s="17" t="s">
        <v>164</v>
      </c>
      <c r="B279" s="31" t="s">
        <v>131</v>
      </c>
      <c r="C279" s="51" t="s">
        <v>241</v>
      </c>
      <c r="D279" s="31" t="s">
        <v>163</v>
      </c>
      <c r="E279" s="32">
        <f>500+40+30+6490</f>
        <v>7060</v>
      </c>
      <c r="F279" s="32"/>
      <c r="G279" s="32">
        <v>5602.4</v>
      </c>
      <c r="H279" s="32"/>
      <c r="I279" s="14"/>
      <c r="J279" s="89"/>
      <c r="K279" s="89"/>
      <c r="L279" s="32"/>
      <c r="M279" s="32"/>
      <c r="N279" s="32"/>
    </row>
    <row r="280" spans="1:14" s="4" customFormat="1" ht="25.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0"/>
      <c r="K280" s="90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195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8"/>
      <c r="K281" s="88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356</v>
      </c>
      <c r="B282" s="12" t="s">
        <v>2</v>
      </c>
      <c r="C282" s="12" t="s">
        <v>357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8"/>
      <c r="K282" s="88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164</v>
      </c>
      <c r="B283" s="12" t="s">
        <v>2</v>
      </c>
      <c r="C283" s="12" t="s">
        <v>357</v>
      </c>
      <c r="D283" s="12" t="s">
        <v>163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8"/>
      <c r="K283" s="88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8"/>
      <c r="K284" s="88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196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8"/>
      <c r="K285" s="88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89"/>
      <c r="K286" s="89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164</v>
      </c>
      <c r="B287" s="31" t="s">
        <v>2</v>
      </c>
      <c r="C287" s="31" t="s">
        <v>1</v>
      </c>
      <c r="D287" s="31" t="s">
        <v>163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89"/>
      <c r="K287" s="89"/>
      <c r="L287" s="32"/>
      <c r="M287" s="87" t="e">
        <f t="shared" si="14"/>
        <v>#DIV/0!</v>
      </c>
      <c r="N287" s="32"/>
    </row>
    <row r="288" spans="1:14" ht="51" hidden="1">
      <c r="A288" s="17" t="s">
        <v>135</v>
      </c>
      <c r="B288" s="31" t="s">
        <v>211</v>
      </c>
      <c r="C288" s="31" t="s">
        <v>136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89"/>
      <c r="K288" s="89"/>
      <c r="L288" s="32"/>
      <c r="M288" s="32"/>
      <c r="N288" s="32"/>
    </row>
    <row r="289" spans="1:14" ht="12.75" hidden="1">
      <c r="A289" s="17" t="s">
        <v>89</v>
      </c>
      <c r="B289" s="31" t="s">
        <v>211</v>
      </c>
      <c r="C289" s="31" t="s">
        <v>139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89"/>
      <c r="K289" s="89"/>
      <c r="L289" s="32"/>
      <c r="M289" s="32"/>
      <c r="N289" s="32"/>
    </row>
    <row r="290" spans="1:14" ht="25.5" hidden="1">
      <c r="A290" s="23" t="s">
        <v>324</v>
      </c>
      <c r="B290" s="31" t="s">
        <v>211</v>
      </c>
      <c r="C290" s="31" t="s">
        <v>237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89"/>
      <c r="K290" s="89"/>
      <c r="L290" s="32"/>
      <c r="M290" s="32"/>
      <c r="N290" s="32"/>
    </row>
    <row r="291" spans="1:14" ht="25.5" hidden="1">
      <c r="A291" s="23" t="s">
        <v>137</v>
      </c>
      <c r="B291" s="31" t="s">
        <v>211</v>
      </c>
      <c r="C291" s="31" t="s">
        <v>237</v>
      </c>
      <c r="D291" s="31" t="s">
        <v>138</v>
      </c>
      <c r="E291" s="32">
        <v>800</v>
      </c>
      <c r="F291" s="32"/>
      <c r="G291" s="32">
        <v>378.5</v>
      </c>
      <c r="H291" s="32"/>
      <c r="I291" s="14"/>
      <c r="J291" s="89"/>
      <c r="K291" s="89"/>
      <c r="L291" s="32"/>
      <c r="M291" s="32"/>
      <c r="N291" s="32"/>
    </row>
    <row r="292" spans="1:14" ht="25.5" hidden="1">
      <c r="A292" s="17" t="s">
        <v>111</v>
      </c>
      <c r="B292" s="31" t="s">
        <v>211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89"/>
      <c r="K292" s="89"/>
      <c r="L292" s="32"/>
      <c r="M292" s="32"/>
      <c r="N292" s="32"/>
    </row>
    <row r="293" spans="1:14" ht="25.5" hidden="1">
      <c r="A293" s="17" t="s">
        <v>91</v>
      </c>
      <c r="B293" s="31" t="s">
        <v>211</v>
      </c>
      <c r="C293" s="31" t="s">
        <v>194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89"/>
      <c r="K293" s="89"/>
      <c r="L293" s="32"/>
      <c r="M293" s="32"/>
      <c r="N293" s="32"/>
    </row>
    <row r="294" spans="1:14" ht="38.25" hidden="1">
      <c r="A294" s="17" t="s">
        <v>197</v>
      </c>
      <c r="B294" s="31" t="s">
        <v>211</v>
      </c>
      <c r="C294" s="51" t="s">
        <v>347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89"/>
      <c r="K294" s="89"/>
      <c r="L294" s="32"/>
      <c r="M294" s="32"/>
      <c r="N294" s="32"/>
    </row>
    <row r="295" spans="1:14" ht="12.75" hidden="1">
      <c r="A295" s="17" t="s">
        <v>164</v>
      </c>
      <c r="B295" s="31" t="s">
        <v>211</v>
      </c>
      <c r="C295" s="51" t="s">
        <v>347</v>
      </c>
      <c r="D295" s="31" t="s">
        <v>163</v>
      </c>
      <c r="E295" s="32">
        <v>1695</v>
      </c>
      <c r="F295" s="32"/>
      <c r="G295" s="32">
        <v>732.8</v>
      </c>
      <c r="H295" s="32"/>
      <c r="I295" s="14"/>
      <c r="J295" s="89"/>
      <c r="K295" s="89"/>
      <c r="L295" s="32"/>
      <c r="M295" s="32"/>
      <c r="N295" s="32"/>
    </row>
    <row r="296" spans="1:14" ht="12.75" hidden="1">
      <c r="A296" s="17" t="s">
        <v>208</v>
      </c>
      <c r="B296" s="31" t="s">
        <v>211</v>
      </c>
      <c r="C296" s="51" t="s">
        <v>209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89"/>
      <c r="K296" s="89"/>
      <c r="L296" s="32"/>
      <c r="M296" s="32"/>
      <c r="N296" s="32"/>
    </row>
    <row r="297" spans="1:14" ht="51" hidden="1">
      <c r="A297" s="17" t="s">
        <v>301</v>
      </c>
      <c r="B297" s="31" t="s">
        <v>211</v>
      </c>
      <c r="C297" s="31" t="s">
        <v>302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89"/>
      <c r="K297" s="89"/>
      <c r="L297" s="32"/>
      <c r="M297" s="32"/>
      <c r="N297" s="32"/>
    </row>
    <row r="298" spans="1:14" ht="25.5" customHeight="1" hidden="1">
      <c r="A298" s="17" t="s">
        <v>303</v>
      </c>
      <c r="B298" s="31" t="s">
        <v>211</v>
      </c>
      <c r="C298" s="31" t="s">
        <v>304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89"/>
      <c r="K298" s="89"/>
      <c r="L298" s="32"/>
      <c r="M298" s="32"/>
      <c r="N298" s="32"/>
    </row>
    <row r="299" spans="1:14" ht="36.75" customHeight="1" hidden="1">
      <c r="A299" s="17" t="s">
        <v>164</v>
      </c>
      <c r="B299" s="31" t="s">
        <v>211</v>
      </c>
      <c r="C299" s="31" t="s">
        <v>304</v>
      </c>
      <c r="D299" s="31" t="s">
        <v>163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89"/>
      <c r="K299" s="89"/>
      <c r="L299" s="32"/>
      <c r="M299" s="32"/>
      <c r="N299" s="32"/>
    </row>
    <row r="300" spans="1:14" ht="36.75" customHeight="1" hidden="1">
      <c r="A300" s="17" t="s">
        <v>305</v>
      </c>
      <c r="B300" s="31" t="s">
        <v>211</v>
      </c>
      <c r="C300" s="31" t="s">
        <v>306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89"/>
      <c r="K300" s="89"/>
      <c r="L300" s="32"/>
      <c r="M300" s="32"/>
      <c r="N300" s="32"/>
    </row>
    <row r="301" spans="1:14" ht="30.75" customHeight="1" hidden="1">
      <c r="A301" s="17" t="s">
        <v>164</v>
      </c>
      <c r="B301" s="31" t="s">
        <v>211</v>
      </c>
      <c r="C301" s="31" t="s">
        <v>306</v>
      </c>
      <c r="D301" s="31" t="s">
        <v>163</v>
      </c>
      <c r="E301" s="32">
        <f>200+250</f>
        <v>450</v>
      </c>
      <c r="F301" s="32"/>
      <c r="G301" s="32">
        <v>179.9</v>
      </c>
      <c r="H301" s="32"/>
      <c r="I301" s="14"/>
      <c r="J301" s="89"/>
      <c r="K301" s="89"/>
      <c r="L301" s="32"/>
      <c r="M301" s="32"/>
      <c r="N301" s="32"/>
    </row>
    <row r="302" spans="1:14" ht="25.5" customHeight="1" hidden="1">
      <c r="A302" s="17" t="s">
        <v>307</v>
      </c>
      <c r="B302" s="31" t="s">
        <v>211</v>
      </c>
      <c r="C302" s="31" t="s">
        <v>308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89"/>
      <c r="K302" s="89"/>
      <c r="L302" s="32"/>
      <c r="M302" s="32"/>
      <c r="N302" s="32"/>
    </row>
    <row r="303" spans="1:14" ht="25.5" customHeight="1" hidden="1">
      <c r="A303" s="17" t="s">
        <v>164</v>
      </c>
      <c r="B303" s="31" t="s">
        <v>211</v>
      </c>
      <c r="C303" s="31" t="s">
        <v>308</v>
      </c>
      <c r="D303" s="31" t="s">
        <v>163</v>
      </c>
      <c r="E303" s="32">
        <f>3600-3600</f>
        <v>0</v>
      </c>
      <c r="F303" s="32"/>
      <c r="G303" s="32">
        <f>3600-3600</f>
        <v>0</v>
      </c>
      <c r="H303" s="32"/>
      <c r="I303" s="14"/>
      <c r="J303" s="89"/>
      <c r="K303" s="89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829.6</v>
      </c>
      <c r="F304" s="64">
        <f>F305+F312</f>
        <v>345.7</v>
      </c>
      <c r="G304" s="83">
        <f>F304/F325*100</f>
        <v>2.149835513019036</v>
      </c>
      <c r="H304" s="80">
        <f>F304/E304*100</f>
        <v>41.670684667309544</v>
      </c>
      <c r="I304" s="65"/>
      <c r="J304" s="98">
        <f>J305+J312</f>
        <v>829.6</v>
      </c>
      <c r="K304" s="98">
        <f>K305+K312</f>
        <v>345.7</v>
      </c>
      <c r="L304" s="83">
        <f>K304/K325*100</f>
        <v>2.260954872465663</v>
      </c>
      <c r="M304" s="83">
        <f>K304/J304*100</f>
        <v>41.670684667309544</v>
      </c>
      <c r="N304" s="80">
        <f>F304/K304*100</f>
        <v>100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829.6</v>
      </c>
      <c r="F305" s="90">
        <v>345.7</v>
      </c>
      <c r="G305" s="18"/>
      <c r="H305" s="85">
        <f>F305/E305*100</f>
        <v>41.670684667309544</v>
      </c>
      <c r="I305" s="19"/>
      <c r="J305" s="18">
        <v>829.6</v>
      </c>
      <c r="K305" s="90">
        <v>345.7</v>
      </c>
      <c r="L305" s="18"/>
      <c r="M305" s="85">
        <f>K305/J305*100</f>
        <v>41.670684667309544</v>
      </c>
      <c r="N305" s="18"/>
    </row>
    <row r="306" spans="1:14" ht="25.5" hidden="1">
      <c r="A306" s="17" t="s">
        <v>185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232</v>
      </c>
      <c r="B307" s="66">
        <v>1001</v>
      </c>
      <c r="C307" s="31" t="s">
        <v>187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158</v>
      </c>
      <c r="B308" s="66">
        <v>1001</v>
      </c>
      <c r="C308" s="31" t="s">
        <v>187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137</v>
      </c>
      <c r="B311" s="12" t="s">
        <v>32</v>
      </c>
      <c r="C311" s="12" t="s">
        <v>52</v>
      </c>
      <c r="D311" s="12" t="s">
        <v>138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377</v>
      </c>
      <c r="B312" s="12" t="s">
        <v>378</v>
      </c>
      <c r="C312" s="12" t="s">
        <v>73</v>
      </c>
      <c r="D312" s="12" t="s">
        <v>58</v>
      </c>
      <c r="E312" s="13">
        <v>0</v>
      </c>
      <c r="F312" s="13">
        <v>0</v>
      </c>
      <c r="G312" s="13"/>
      <c r="H312" s="13"/>
      <c r="I312" s="14"/>
      <c r="J312" s="13">
        <v>0</v>
      </c>
      <c r="K312" s="13">
        <v>0</v>
      </c>
      <c r="L312" s="13"/>
      <c r="M312" s="13"/>
      <c r="N312" s="13"/>
    </row>
    <row r="313" spans="1:14" ht="12.75">
      <c r="A313" s="62" t="s">
        <v>226</v>
      </c>
      <c r="B313" s="34" t="s">
        <v>4</v>
      </c>
      <c r="C313" s="34" t="s">
        <v>73</v>
      </c>
      <c r="D313" s="34" t="s">
        <v>58</v>
      </c>
      <c r="E313" s="35">
        <f>E314</f>
        <v>179</v>
      </c>
      <c r="F313" s="35">
        <f>F314</f>
        <v>52.4</v>
      </c>
      <c r="G313" s="83">
        <f>F313/F325*100</f>
        <v>0.3258645672033482</v>
      </c>
      <c r="H313" s="80">
        <f>F313/E313*100</f>
        <v>29.273743016759774</v>
      </c>
      <c r="I313" s="14"/>
      <c r="J313" s="92">
        <f>J314</f>
        <v>158.2</v>
      </c>
      <c r="K313" s="92">
        <f>K314</f>
        <v>19.2</v>
      </c>
      <c r="L313" s="83">
        <f>K313/K325*100</f>
        <v>0.12557226945716152</v>
      </c>
      <c r="M313" s="83">
        <f>K313/J313*100</f>
        <v>12.136536030341341</v>
      </c>
      <c r="N313" s="80">
        <f>F313/K313*100</f>
        <v>272.91666666666663</v>
      </c>
    </row>
    <row r="314" spans="1:14" ht="12.75">
      <c r="A314" s="27" t="s">
        <v>367</v>
      </c>
      <c r="B314" s="12" t="s">
        <v>368</v>
      </c>
      <c r="C314" s="12" t="s">
        <v>73</v>
      </c>
      <c r="D314" s="12" t="s">
        <v>58</v>
      </c>
      <c r="E314" s="13">
        <v>179</v>
      </c>
      <c r="F314" s="13">
        <v>52.4</v>
      </c>
      <c r="G314" s="13"/>
      <c r="H314" s="85">
        <f>F314/E314*100</f>
        <v>29.273743016759774</v>
      </c>
      <c r="I314" s="14"/>
      <c r="J314" s="13">
        <v>158.2</v>
      </c>
      <c r="K314" s="13">
        <v>19.2</v>
      </c>
      <c r="L314" s="13"/>
      <c r="M314" s="85">
        <f>K314/J314*100</f>
        <v>12.136536030341341</v>
      </c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330</v>
      </c>
      <c r="F315" s="35">
        <f>F316</f>
        <v>75</v>
      </c>
      <c r="G315" s="83">
        <f>F315/F325*100</f>
        <v>0.46640920878341824</v>
      </c>
      <c r="H315" s="80">
        <f>F315/E315*100</f>
        <v>22.727272727272727</v>
      </c>
      <c r="I315" s="14"/>
      <c r="J315" s="35">
        <f>J316</f>
        <v>330</v>
      </c>
      <c r="K315" s="35">
        <f>K316</f>
        <v>5.4</v>
      </c>
      <c r="L315" s="83">
        <f>K315/K325*100</f>
        <v>0.03531720078482668</v>
      </c>
      <c r="M315" s="83">
        <f>K315/J315*100</f>
        <v>1.6363636363636365</v>
      </c>
      <c r="N315" s="80">
        <f>F315/K315*100</f>
        <v>1388.8888888888887</v>
      </c>
    </row>
    <row r="316" spans="1:14" ht="12.75">
      <c r="A316" s="27" t="s">
        <v>381</v>
      </c>
      <c r="B316" s="12" t="s">
        <v>382</v>
      </c>
      <c r="C316" s="12" t="s">
        <v>73</v>
      </c>
      <c r="D316" s="12" t="s">
        <v>58</v>
      </c>
      <c r="E316" s="13">
        <v>330</v>
      </c>
      <c r="F316" s="13">
        <v>75</v>
      </c>
      <c r="G316" s="83"/>
      <c r="H316" s="85">
        <f>F316/E316*100</f>
        <v>22.727272727272727</v>
      </c>
      <c r="I316" s="14"/>
      <c r="J316" s="13">
        <v>330</v>
      </c>
      <c r="K316" s="13">
        <v>5.4</v>
      </c>
      <c r="L316" s="83"/>
      <c r="M316" s="85">
        <f>K316/J316*100</f>
        <v>1.6363636363636365</v>
      </c>
      <c r="N316" s="80"/>
    </row>
    <row r="317" spans="1:14" ht="38.25">
      <c r="A317" s="33" t="s">
        <v>373</v>
      </c>
      <c r="B317" s="34" t="s">
        <v>371</v>
      </c>
      <c r="C317" s="34" t="s">
        <v>73</v>
      </c>
      <c r="D317" s="34" t="s">
        <v>58</v>
      </c>
      <c r="E317" s="35">
        <f>E318</f>
        <v>0</v>
      </c>
      <c r="F317" s="35">
        <f>F318</f>
        <v>0</v>
      </c>
      <c r="G317" s="81">
        <f>F317/F325*100</f>
        <v>0</v>
      </c>
      <c r="H317" s="85"/>
      <c r="I317" s="36"/>
      <c r="J317" s="92">
        <f>J318</f>
        <v>0</v>
      </c>
      <c r="K317" s="92">
        <f>K318</f>
        <v>0</v>
      </c>
      <c r="L317" s="81">
        <f>K317/K325*100</f>
        <v>0</v>
      </c>
      <c r="M317" s="85"/>
      <c r="N317" s="80"/>
    </row>
    <row r="318" spans="1:14" ht="25.5">
      <c r="A318" s="25" t="s">
        <v>374</v>
      </c>
      <c r="B318" s="12" t="s">
        <v>372</v>
      </c>
      <c r="C318" s="12" t="s">
        <v>73</v>
      </c>
      <c r="D318" s="12" t="s">
        <v>58</v>
      </c>
      <c r="E318" s="13">
        <v>0</v>
      </c>
      <c r="F318" s="13">
        <v>0</v>
      </c>
      <c r="G318" s="13"/>
      <c r="H318" s="85"/>
      <c r="I318" s="14"/>
      <c r="J318" s="13">
        <v>0</v>
      </c>
      <c r="K318" s="13">
        <v>0</v>
      </c>
      <c r="L318" s="13"/>
      <c r="M318" s="85"/>
      <c r="N318" s="13"/>
    </row>
    <row r="319" spans="1:14" ht="25.5" hidden="1">
      <c r="A319" s="17" t="s">
        <v>129</v>
      </c>
      <c r="B319" s="12" t="s">
        <v>6</v>
      </c>
      <c r="C319" s="12" t="s">
        <v>130</v>
      </c>
      <c r="D319" s="12" t="s">
        <v>58</v>
      </c>
      <c r="E319" s="13">
        <f>E320</f>
        <v>590864</v>
      </c>
      <c r="F319" s="13"/>
      <c r="G319" s="13">
        <f>G320</f>
        <v>528516</v>
      </c>
      <c r="H319" s="13"/>
      <c r="I319" s="14"/>
      <c r="J319" s="88"/>
      <c r="K319" s="88"/>
      <c r="L319" s="13"/>
      <c r="M319" s="13"/>
      <c r="N319" s="13"/>
    </row>
    <row r="320" spans="1:14" ht="51" hidden="1">
      <c r="A320" s="61" t="s">
        <v>7</v>
      </c>
      <c r="B320" s="12" t="s">
        <v>6</v>
      </c>
      <c r="C320" s="12" t="s">
        <v>8</v>
      </c>
      <c r="D320" s="12" t="s">
        <v>58</v>
      </c>
      <c r="E320" s="13">
        <f>E321+E323</f>
        <v>590864</v>
      </c>
      <c r="F320" s="13"/>
      <c r="G320" s="13">
        <f>G321+G323</f>
        <v>528516</v>
      </c>
      <c r="H320" s="13"/>
      <c r="I320" s="14"/>
      <c r="J320" s="88"/>
      <c r="K320" s="88"/>
      <c r="L320" s="13"/>
      <c r="M320" s="13"/>
      <c r="N320" s="13"/>
    </row>
    <row r="321" spans="1:14" ht="76.5" hidden="1">
      <c r="A321" s="17" t="s">
        <v>9</v>
      </c>
      <c r="B321" s="12" t="s">
        <v>6</v>
      </c>
      <c r="C321" s="12" t="s">
        <v>10</v>
      </c>
      <c r="D321" s="12" t="s">
        <v>58</v>
      </c>
      <c r="E321" s="13">
        <f>E322</f>
        <v>590854</v>
      </c>
      <c r="F321" s="13"/>
      <c r="G321" s="13">
        <f>G322</f>
        <v>528506</v>
      </c>
      <c r="H321" s="13"/>
      <c r="I321" s="14"/>
      <c r="J321" s="88"/>
      <c r="K321" s="88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10</v>
      </c>
      <c r="D322" s="12" t="s">
        <v>11</v>
      </c>
      <c r="E322" s="13">
        <v>590854</v>
      </c>
      <c r="F322" s="13"/>
      <c r="G322" s="13">
        <v>528506</v>
      </c>
      <c r="H322" s="13"/>
      <c r="I322" s="14"/>
      <c r="J322" s="88"/>
      <c r="K322" s="88"/>
      <c r="L322" s="13"/>
      <c r="M322" s="13"/>
      <c r="N322" s="13"/>
    </row>
    <row r="323" spans="1:14" ht="51" hidden="1">
      <c r="A323" s="17" t="s">
        <v>12</v>
      </c>
      <c r="B323" s="12" t="s">
        <v>6</v>
      </c>
      <c r="C323" s="12" t="s">
        <v>13</v>
      </c>
      <c r="D323" s="12" t="s">
        <v>58</v>
      </c>
      <c r="E323" s="13">
        <f>E324</f>
        <v>10</v>
      </c>
      <c r="F323" s="13"/>
      <c r="G323" s="13">
        <f>G324</f>
        <v>10</v>
      </c>
      <c r="H323" s="13"/>
      <c r="I323" s="14"/>
      <c r="J323" s="88"/>
      <c r="K323" s="88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13</v>
      </c>
      <c r="D324" s="12" t="s">
        <v>11</v>
      </c>
      <c r="E324" s="13">
        <v>10</v>
      </c>
      <c r="F324" s="13"/>
      <c r="G324" s="13">
        <v>10</v>
      </c>
      <c r="H324" s="13"/>
      <c r="I324" s="14"/>
      <c r="J324" s="88"/>
      <c r="K324" s="88"/>
      <c r="L324" s="13"/>
      <c r="M324" s="13"/>
      <c r="N324" s="13"/>
    </row>
    <row r="325" spans="1:14" ht="12.75">
      <c r="A325" s="33" t="s">
        <v>70</v>
      </c>
      <c r="B325" s="67"/>
      <c r="C325" s="67"/>
      <c r="D325" s="67"/>
      <c r="E325" s="92">
        <f>E15+E82+E87+E131+E152+E176+E225+E304+E317+E313+E315</f>
        <v>44842</v>
      </c>
      <c r="F325" s="92">
        <f>F15+F82+F87+F131+F152+F176+F225+F304+F317+F313+F315</f>
        <v>16080.3</v>
      </c>
      <c r="G325" s="81">
        <v>100</v>
      </c>
      <c r="H325" s="80">
        <f>F325/E325*100</f>
        <v>35.85990812185005</v>
      </c>
      <c r="I325" s="36"/>
      <c r="J325" s="92">
        <f>J15+J82+J87+J131+J152+J176+J225+J304+J317+J313+J315</f>
        <v>35964.99999999999</v>
      </c>
      <c r="K325" s="92">
        <f>K15+K82+K87+K131+K152+K176+K225+K304+K317+K313+K315</f>
        <v>15290.000000000002</v>
      </c>
      <c r="L325" s="81">
        <v>100</v>
      </c>
      <c r="M325" s="81">
        <f>K325/J325*100</f>
        <v>42.51355484498819</v>
      </c>
      <c r="N325" s="80">
        <f>F325/K325*100</f>
        <v>105.16873773708303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2017-08-24T13:34:28Z</cp:lastPrinted>
  <dcterms:created xsi:type="dcterms:W3CDTF">2003-07-23T10:25:27Z</dcterms:created>
  <dcterms:modified xsi:type="dcterms:W3CDTF">2018-08-01T08:49:21Z</dcterms:modified>
  <cp:category/>
  <cp:version/>
  <cp:contentType/>
  <cp:contentStatus/>
</cp:coreProperties>
</file>